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7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CASH FLOW" sheetId="8" r:id="rId8"/>
    <sheet name="DIFF_CAMBIO" sheetId="9" state="hidden" r:id="rId9"/>
  </sheets>
  <definedNames>
    <definedName name="_xlnm.Print_Area" localSheetId="6">'CE IAS '!$A$1:$H$40</definedName>
    <definedName name="_xlnm.Print_Area" localSheetId="1">'PASSIVO-PROFORMA'!$A$1:$M$105</definedName>
    <definedName name="_xlnm.Print_Area" localSheetId="5">'POS FIN'!$A$1:$F$26</definedName>
    <definedName name="_xlnm.Print_Area" localSheetId="3">'SP ATT IAS'!$A$1:$G$31</definedName>
    <definedName name="_xlnm.Print_Area" localSheetId="4">'SP PAS IAS '!$A$1:$H$31</definedName>
    <definedName name="EV__LASTREFTIME__" localSheetId="7" hidden="1">40295.5040162037</definedName>
    <definedName name="EV__LASTREFTIME__" hidden="1">40655.571875</definedName>
  </definedNames>
  <calcPr fullCalcOnLoad="1"/>
</workbook>
</file>

<file path=xl/sharedStrings.xml><?xml version="1.0" encoding="utf-8"?>
<sst xmlns="http://schemas.openxmlformats.org/spreadsheetml/2006/main" count="551" uniqueCount="407">
  <si>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</si>
  <si>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</si>
  <si>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</si>
  <si>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</si>
  <si>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</si>
  <si>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</si>
  <si>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</si>
  <si>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</si>
  <si>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</si>
  <si>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</si>
  <si>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</si>
  <si>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</si>
  <si>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</si>
  <si>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</si>
  <si>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</si>
  <si>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</si>
  <si>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</si>
  <si>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</si>
  <si>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</si>
  <si>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</si>
  <si>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</si>
  <si>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</si>
  <si>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</si>
  <si>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</si>
  <si>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</si>
  <si>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</si>
  <si>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</si>
  <si>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</si>
  <si>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</si>
  <si>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</si>
  <si>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</si>
  <si>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</si>
  <si>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</si>
  <si>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</si>
  <si>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</si>
  <si>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</si>
  <si>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</si>
  <si>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</si>
  <si>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</si>
  <si>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</si>
  <si>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</si>
  <si>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</si>
  <si>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</si>
  <si>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</si>
  <si>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</si>
  <si>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</si>
  <si>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</si>
  <si>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</si>
  <si>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</si>
  <si>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</si>
  <si>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</si>
  <si>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</si>
  <si>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</si>
  <si>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</si>
  <si>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</si>
  <si>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</si>
  <si>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</si>
  <si>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</si>
  <si>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</si>
  <si>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</si>
  <si>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</si>
  <si>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</si>
  <si>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</si>
  <si>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</si>
  <si>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</si>
  <si>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</si>
  <si>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</si>
  <si>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</si>
  <si>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</si>
  <si>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</si>
  <si>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</si>
  <si>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</si>
  <si>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</si>
  <si>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</si>
  <si>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</si>
  <si>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</si>
  <si>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</si>
  <si>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</si>
  <si>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</si>
  <si>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</si>
  <si>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</si>
  <si>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</si>
  <si>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</si>
  <si>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</si>
  <si>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</si>
  <si>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</si>
  <si>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</si>
  <si>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</si>
  <si>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</si>
  <si>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</si>
  <si>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</si>
  <si>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</si>
  <si>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</si>
  <si>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</si>
  <si>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</si>
  <si>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</si>
  <si>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</si>
  <si>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</si>
  <si>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</si>
  <si>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</si>
  <si>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</si>
  <si>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</si>
  <si>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</si>
  <si>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</si>
  <si>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</si>
  <si>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</si>
  <si>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</si>
  <si>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</si>
  <si>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</si>
  <si>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</si>
  <si>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</si>
  <si>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</si>
  <si>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</si>
  <si>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</si>
  <si>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</si>
  <si>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</si>
  <si>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</si>
  <si>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</si>
  <si>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</si>
  <si>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</si>
  <si>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</si>
  <si>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</si>
  <si>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</si>
  <si>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</si>
  <si>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</si>
  <si>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</si>
  <si>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</si>
  <si>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</si>
  <si>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</si>
  <si>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</si>
  <si>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</si>
  <si>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</si>
  <si>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</si>
  <si>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</si>
  <si>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</si>
  <si>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</si>
  <si>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</si>
  <si>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</si>
  <si>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</si>
  <si>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</si>
  <si>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</si>
  <si>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</si>
  <si>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</si>
  <si>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</si>
  <si>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</si>
  <si>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</si>
  <si>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</si>
  <si>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</si>
  <si>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</si>
  <si>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</si>
  <si>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</si>
  <si>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</si>
  <si>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</si>
  <si>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</si>
  <si>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</si>
  <si>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</si>
  <si>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</si>
  <si>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</si>
  <si>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</si>
  <si>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</si>
  <si>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</si>
  <si>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</si>
  <si>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</si>
  <si>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</si>
  <si>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</si>
  <si>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</si>
  <si>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</si>
  <si>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</si>
  <si>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</si>
  <si>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</si>
  <si>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</si>
  <si>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</si>
  <si>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</si>
  <si>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</si>
  <si>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</si>
  <si>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</si>
  <si>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</si>
  <si>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</si>
  <si>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</si>
  <si>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</si>
  <si>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</si>
  <si>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</si>
  <si>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</si>
  <si>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</si>
  <si>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</si>
  <si>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</si>
  <si>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</si>
  <si>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</si>
  <si>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</si>
  <si>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</si>
  <si>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</si>
  <si>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</si>
  <si>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</si>
  <si>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</si>
  <si>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</si>
  <si>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</si>
  <si>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</si>
  <si>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</si>
  <si>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</si>
  <si>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</si>
  <si>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</si>
  <si>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</si>
  <si>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</si>
  <si>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</si>
  <si>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</si>
  <si>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</si>
  <si>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</si>
  <si>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</si>
  <si>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</si>
  <si>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</si>
  <si>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</si>
  <si>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</si>
  <si>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</si>
  <si>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</si>
  <si>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</si>
  <si>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</si>
  <si>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</si>
  <si>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</si>
  <si>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</si>
  <si>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</si>
  <si>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</si>
  <si>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</si>
  <si>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</si>
  <si>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</si>
  <si>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</si>
  <si>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</si>
  <si>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</si>
  <si>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</si>
  <si>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</si>
  <si>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</si>
  <si>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</si>
  <si>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</si>
  <si>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</si>
  <si>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</si>
  <si>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</si>
  <si>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</si>
  <si>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</si>
  <si>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</si>
  <si>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</si>
  <si>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</si>
  <si>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</si>
  <si>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</si>
  <si>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</si>
  <si>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</si>
  <si>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</si>
  <si>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</si>
  <si>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</si>
  <si>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</si>
  <si>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</si>
  <si>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</si>
  <si>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</si>
  <si>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</si>
  <si>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</si>
  <si>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</si>
  <si>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</si>
  <si>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</si>
  <si>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</si>
  <si>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</si>
  <si>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</si>
  <si>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</si>
  <si>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</si>
  <si>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</si>
  <si>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</si>
  <si>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</si>
  <si>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</si>
  <si>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</si>
  <si>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</si>
  <si>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</si>
  <si>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</si>
  <si>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</si>
  <si>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</si>
  <si>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</si>
  <si>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</si>
  <si>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</si>
  <si>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</si>
  <si>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</si>
  <si>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</si>
  <si>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</si>
  <si>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</si>
  <si>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</si>
  <si>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</si>
  <si>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</si>
  <si>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</si>
  <si>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</si>
  <si>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</si>
  <si>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</si>
  <si>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</si>
  <si>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</si>
  <si>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</si>
  <si>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</si>
  <si>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</si>
  <si>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</si>
  <si>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</si>
  <si>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</si>
  <si>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</si>
  <si>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</si>
  <si>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</si>
  <si>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</si>
  <si>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</si>
  <si>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</si>
  <si>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</si>
  <si>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</si>
  <si>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</si>
  <si>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</si>
  <si>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</si>
  <si>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</si>
  <si>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</si>
  <si>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</si>
  <si>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</si>
  <si>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</si>
  <si>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</si>
  <si>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</si>
  <si>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</si>
  <si>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</si>
  <si>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</si>
  <si>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</si>
  <si>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</si>
  <si>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</si>
  <si>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</si>
  <si>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</si>
  <si>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</si>
  <si>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</si>
  <si>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</si>
  <si>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</si>
  <si>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</si>
  <si>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</si>
  <si>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</si>
  <si>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</si>
  <si>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</si>
  <si>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</si>
  <si>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</si>
  <si>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</si>
  <si>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</si>
  <si>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</si>
  <si>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</si>
  <si>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</si>
  <si>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</si>
  <si>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</si>
  <si>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</si>
  <si>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</si>
  <si>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</si>
  <si>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Ebitda</t>
  </si>
  <si>
    <t>1° trimestre 2010</t>
  </si>
  <si>
    <t>Totale</t>
  </si>
  <si>
    <t>1° Trimestre 2010</t>
  </si>
  <si>
    <t>Risultato per azione (dati in €) *</t>
  </si>
  <si>
    <t>Risultato diluito per azione (dati in €) *</t>
  </si>
  <si>
    <t xml:space="preserve">Al 31 dicembre 2010    </t>
  </si>
  <si>
    <t>Ammortamento delle attività immateriali</t>
  </si>
  <si>
    <t>Prestito obbligazionario</t>
  </si>
  <si>
    <t>Al 31 dicembre 2010</t>
  </si>
  <si>
    <t>1° trimestre 2011</t>
  </si>
  <si>
    <t xml:space="preserve">Al 31 marzo 2011    </t>
  </si>
  <si>
    <t>Al 31 marzo 2011</t>
  </si>
  <si>
    <t>1° Trimestre 2011</t>
  </si>
  <si>
    <t xml:space="preserve">* A seguito dell'annullamento di n. 24.247.007 azioni avvenuto il 10 maggio 2010 il n. medio delle azioni </t>
  </si>
  <si>
    <t>in circolazione nel 2010 è stato ricalcolato così come  previsto dallo IAS 33</t>
  </si>
  <si>
    <t xml:space="preserve">di cui Parti correlate (Capitolo E) </t>
  </si>
  <si>
    <t>Attività operative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</si>
  <si>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</si>
  <si>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</si>
  <si>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</si>
  <si>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</si>
  <si>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</si>
  <si>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</si>
  <si>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</si>
  <si>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</si>
  <si>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</si>
  <si>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per dividendi</t>
  </si>
  <si>
    <t>Proventi da contributi pubblici</t>
  </si>
  <si>
    <t>Quota risultato delle collegate</t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</si>
  <si>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</si>
  <si>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</si>
  <si>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</si>
  <si>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</si>
  <si>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</si>
  <si>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</si>
  <si>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</si>
  <si>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</si>
  <si>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</si>
  <si>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</si>
  <si>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</si>
  <si>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</si>
  <si>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</si>
  <si>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</si>
  <si>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</si>
  <si>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</si>
  <si>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Prezzo di realizzo, o valore di rimborso, di attivita’  immateriali</t>
  </si>
  <si>
    <t>Prezzo di realizzo di partecipazioni/attività finanziarie</t>
  </si>
  <si>
    <t>Rimborso finanziamenti concessi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</si>
  <si>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</si>
  <si>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</si>
  <si>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</si>
  <si>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</si>
  <si>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</si>
  <si>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Acquisto azioni proprie</t>
  </si>
  <si>
    <t>Esborso per dividendi pagati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</si>
  <si>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</si>
  <si>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</si>
  <si>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</si>
  <si>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</si>
  <si>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</si>
  <si>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</si>
  <si>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</si>
  <si>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</si>
  <si>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</si>
  <si>
    <r>
      <t>Variazione nel capitale circolante</t>
    </r>
    <r>
      <rPr>
        <sz val="8"/>
        <rFont val="Verdana"/>
        <family val="2"/>
      </rPr>
      <t>:</t>
    </r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</si>
</sst>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</numFmts>
  <fonts count="3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u val="single"/>
      <sz val="10"/>
      <color indexed="36"/>
      <name val="Arial"/>
      <family val="0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11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180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1" fillId="0" borderId="0" xfId="0" applyNumberFormat="1" applyFont="1" applyFill="1" applyAlignment="1" applyProtection="1">
      <alignment horizontal="centerContinuous" vertical="center"/>
      <protection/>
    </xf>
    <xf numFmtId="184" fontId="11" fillId="0" borderId="0" xfId="0" applyNumberFormat="1" applyFont="1" applyFill="1" applyBorder="1" applyAlignment="1" applyProtection="1">
      <alignment horizontal="centerContinuous" vertical="center"/>
      <protection/>
    </xf>
    <xf numFmtId="184" fontId="2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7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8" fillId="0" borderId="0" xfId="0" applyNumberFormat="1" applyFont="1" applyFill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/>
    </xf>
    <xf numFmtId="38" fontId="17" fillId="0" borderId="0" xfId="18" applyFont="1" applyFill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178" fontId="7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8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8" fontId="7" fillId="0" borderId="0" xfId="0" applyNumberFormat="1" applyFont="1" applyAlignment="1">
      <alignment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37" fontId="9" fillId="2" borderId="0" xfId="0" applyNumberFormat="1" applyFont="1" applyFill="1" applyBorder="1" applyAlignment="1" applyProtection="1">
      <alignment vertical="center"/>
      <protection/>
    </xf>
    <xf numFmtId="37" fontId="9" fillId="2" borderId="0" xfId="0" applyNumberFormat="1" applyFont="1" applyFill="1" applyAlignment="1" applyProtection="1">
      <alignment vertical="center"/>
      <protection/>
    </xf>
    <xf numFmtId="178" fontId="7" fillId="2" borderId="12" xfId="0" applyNumberFormat="1" applyFont="1" applyFill="1" applyBorder="1" applyAlignment="1">
      <alignment/>
    </xf>
    <xf numFmtId="0" fontId="11" fillId="2" borderId="1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37" fontId="11" fillId="2" borderId="0" xfId="0" applyNumberFormat="1" applyFont="1" applyFill="1" applyBorder="1" applyAlignment="1" applyProtection="1">
      <alignment vertical="center"/>
      <protection/>
    </xf>
    <xf numFmtId="37" fontId="11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37" fontId="11" fillId="2" borderId="0" xfId="0" applyNumberFormat="1" applyFont="1" applyFill="1" applyBorder="1" applyAlignment="1" applyProtection="1">
      <alignment horizontal="center" vertical="center"/>
      <protection/>
    </xf>
    <xf numFmtId="37" fontId="11" fillId="2" borderId="10" xfId="0" applyNumberFormat="1" applyFont="1" applyFill="1" applyBorder="1" applyAlignment="1" applyProtection="1">
      <alignment horizontal="center" vertical="center"/>
      <protection/>
    </xf>
    <xf numFmtId="37" fontId="11" fillId="2" borderId="1" xfId="0" applyNumberFormat="1" applyFont="1" applyFill="1" applyBorder="1" applyAlignment="1" applyProtection="1">
      <alignment horizontal="right" vertical="center"/>
      <protection/>
    </xf>
    <xf numFmtId="178" fontId="7" fillId="2" borderId="10" xfId="0" applyNumberFormat="1" applyFont="1" applyFill="1" applyBorder="1" applyAlignment="1">
      <alignment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vertical="center"/>
      <protection/>
    </xf>
    <xf numFmtId="37" fontId="11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vertical="center"/>
      <protection/>
    </xf>
    <xf numFmtId="37" fontId="11" fillId="2" borderId="13" xfId="0" applyNumberFormat="1" applyFont="1" applyFill="1" applyBorder="1" applyAlignment="1" applyProtection="1">
      <alignment horizontal="center" vertical="center"/>
      <protection/>
    </xf>
    <xf numFmtId="178" fontId="7" fillId="2" borderId="1" xfId="0" applyNumberFormat="1" applyFont="1" applyFill="1" applyBorder="1" applyAlignment="1">
      <alignment/>
    </xf>
    <xf numFmtId="37" fontId="11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 quotePrefix="1">
      <alignment horizontal="left" vertical="center"/>
      <protection/>
    </xf>
    <xf numFmtId="38" fontId="11" fillId="2" borderId="0" xfId="18" applyFont="1" applyFill="1" applyAlignment="1">
      <alignment vertical="center"/>
    </xf>
    <xf numFmtId="0" fontId="11" fillId="2" borderId="0" xfId="0" applyFont="1" applyFill="1" applyAlignment="1" applyProtection="1" quotePrefix="1">
      <alignment vertical="center"/>
      <protection/>
    </xf>
    <xf numFmtId="178" fontId="7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7" fillId="2" borderId="4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184" fontId="8" fillId="2" borderId="0" xfId="0" applyNumberFormat="1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center" vertical="center"/>
    </xf>
    <xf numFmtId="0" fontId="15" fillId="2" borderId="6" xfId="0" applyFont="1" applyFill="1" applyBorder="1" applyAlignment="1" applyProtection="1">
      <alignment horizontal="centerContinuous" vertical="center"/>
      <protection/>
    </xf>
    <xf numFmtId="0" fontId="15" fillId="2" borderId="7" xfId="0" applyFont="1" applyFill="1" applyBorder="1" applyAlignment="1" applyProtection="1">
      <alignment horizontal="centerContinuous" vertical="center"/>
      <protection/>
    </xf>
    <xf numFmtId="0" fontId="7" fillId="2" borderId="9" xfId="0" applyFont="1" applyFill="1" applyBorder="1" applyAlignment="1" applyProtection="1">
      <alignment horizontal="centerContinuous" vertical="center"/>
      <protection/>
    </xf>
    <xf numFmtId="185" fontId="7" fillId="2" borderId="9" xfId="0" applyNumberFormat="1" applyFont="1" applyFill="1" applyBorder="1" applyAlignment="1" applyProtection="1">
      <alignment horizontal="centerContinuous" vertical="center"/>
      <protection/>
    </xf>
    <xf numFmtId="0" fontId="15" fillId="2" borderId="10" xfId="0" applyFont="1" applyFill="1" applyBorder="1" applyAlignment="1" applyProtection="1">
      <alignment horizontal="center" vertical="center"/>
      <protection/>
    </xf>
    <xf numFmtId="49" fontId="15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7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37" fontId="7" fillId="2" borderId="7" xfId="0" applyNumberFormat="1" applyFont="1" applyFill="1" applyBorder="1" applyAlignment="1" applyProtection="1">
      <alignment vertical="center"/>
      <protection/>
    </xf>
    <xf numFmtId="37" fontId="7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7" fillId="2" borderId="11" xfId="0" applyNumberFormat="1" applyFont="1" applyFill="1" applyBorder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 vertical="center"/>
      <protection/>
    </xf>
    <xf numFmtId="37" fontId="15" fillId="2" borderId="0" xfId="0" applyNumberFormat="1" applyFont="1" applyFill="1" applyAlignment="1" applyProtection="1">
      <alignment vertical="center"/>
      <protection/>
    </xf>
    <xf numFmtId="37" fontId="7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7" fillId="2" borderId="12" xfId="0" applyNumberFormat="1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178" fontId="7" fillId="2" borderId="12" xfId="0" applyNumberFormat="1" applyFont="1" applyFill="1" applyBorder="1" applyAlignment="1" applyProtection="1">
      <alignment horizontal="right" vertical="center"/>
      <protection/>
    </xf>
    <xf numFmtId="37" fontId="7" fillId="2" borderId="0" xfId="0" applyNumberFormat="1" applyFont="1" applyFill="1" applyBorder="1" applyAlignment="1" applyProtection="1">
      <alignment vertical="center"/>
      <protection/>
    </xf>
    <xf numFmtId="37" fontId="7" fillId="2" borderId="0" xfId="0" applyNumberFormat="1" applyFont="1" applyFill="1" applyAlignment="1" applyProtection="1">
      <alignment vertical="center"/>
      <protection/>
    </xf>
    <xf numFmtId="41" fontId="7" fillId="2" borderId="12" xfId="0" applyNumberFormat="1" applyFont="1" applyFill="1" applyBorder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/>
      <protection/>
    </xf>
    <xf numFmtId="185" fontId="7" fillId="2" borderId="0" xfId="0" applyNumberFormat="1" applyFont="1" applyFill="1" applyAlignment="1" applyProtection="1">
      <alignment vertical="center"/>
      <protection/>
    </xf>
    <xf numFmtId="0" fontId="24" fillId="2" borderId="0" xfId="0" applyFont="1" applyFill="1" applyAlignment="1" applyProtection="1">
      <alignment/>
      <protection/>
    </xf>
    <xf numFmtId="178" fontId="7" fillId="2" borderId="14" xfId="0" applyNumberFormat="1" applyFont="1" applyFill="1" applyBorder="1" applyAlignment="1">
      <alignment/>
    </xf>
    <xf numFmtId="178" fontId="7" fillId="2" borderId="14" xfId="0" applyNumberFormat="1" applyFont="1" applyFill="1" applyBorder="1" applyAlignment="1">
      <alignment/>
    </xf>
    <xf numFmtId="178" fontId="7" fillId="2" borderId="14" xfId="0" applyNumberFormat="1" applyFont="1" applyFill="1" applyBorder="1" applyAlignment="1" applyProtection="1">
      <alignment horizontal="right" vertical="center"/>
      <protection/>
    </xf>
    <xf numFmtId="178" fontId="15" fillId="2" borderId="10" xfId="0" applyNumberFormat="1" applyFont="1" applyFill="1" applyBorder="1" applyAlignment="1" applyProtection="1">
      <alignment horizontal="right" vertical="center"/>
      <protection/>
    </xf>
    <xf numFmtId="3" fontId="11" fillId="2" borderId="14" xfId="0" applyNumberFormat="1" applyFont="1" applyFill="1" applyBorder="1" applyAlignment="1" applyProtection="1">
      <alignment horizontal="right" vertical="center"/>
      <protection/>
    </xf>
    <xf numFmtId="3" fontId="7" fillId="2" borderId="14" xfId="0" applyNumberFormat="1" applyFont="1" applyFill="1" applyBorder="1" applyAlignment="1" applyProtection="1">
      <alignment horizontal="right" vertical="center"/>
      <protection/>
    </xf>
    <xf numFmtId="178" fontId="15" fillId="2" borderId="12" xfId="0" applyNumberFormat="1" applyFont="1" applyFill="1" applyBorder="1" applyAlignment="1" applyProtection="1">
      <alignment horizontal="right" vertical="center"/>
      <protection/>
    </xf>
    <xf numFmtId="3" fontId="9" fillId="2" borderId="10" xfId="0" applyNumberFormat="1" applyFont="1" applyFill="1" applyBorder="1" applyAlignment="1" applyProtection="1">
      <alignment horizontal="right" vertical="center"/>
      <protection/>
    </xf>
    <xf numFmtId="3" fontId="15" fillId="2" borderId="10" xfId="0" applyNumberFormat="1" applyFont="1" applyFill="1" applyBorder="1" applyAlignment="1" applyProtection="1">
      <alignment horizontal="right" vertical="center"/>
      <protection/>
    </xf>
    <xf numFmtId="3" fontId="9" fillId="2" borderId="12" xfId="0" applyNumberFormat="1" applyFont="1" applyFill="1" applyBorder="1" applyAlignment="1" applyProtection="1">
      <alignment horizontal="right" vertical="center"/>
      <protection/>
    </xf>
    <xf numFmtId="3" fontId="15" fillId="2" borderId="12" xfId="0" applyNumberFormat="1" applyFont="1" applyFill="1" applyBorder="1" applyAlignment="1" applyProtection="1">
      <alignment horizontal="right" vertical="center"/>
      <protection/>
    </xf>
    <xf numFmtId="3" fontId="11" fillId="2" borderId="12" xfId="0" applyNumberFormat="1" applyFont="1" applyFill="1" applyBorder="1" applyAlignment="1" applyProtection="1">
      <alignment horizontal="right" vertical="center"/>
      <protection/>
    </xf>
    <xf numFmtId="38" fontId="7" fillId="2" borderId="0" xfId="18" applyFont="1" applyFill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24" fillId="2" borderId="4" xfId="0" applyFont="1" applyFill="1" applyBorder="1" applyAlignment="1" applyProtection="1">
      <alignment/>
      <protection/>
    </xf>
    <xf numFmtId="37" fontId="7" fillId="2" borderId="4" xfId="0" applyNumberFormat="1" applyFont="1" applyFill="1" applyBorder="1" applyAlignment="1" applyProtection="1">
      <alignment vertical="center"/>
      <protection/>
    </xf>
    <xf numFmtId="37" fontId="7" fillId="2" borderId="5" xfId="0" applyNumberFormat="1" applyFont="1" applyFill="1" applyBorder="1" applyAlignment="1" applyProtection="1">
      <alignment vertical="center"/>
      <protection/>
    </xf>
    <xf numFmtId="178" fontId="15" fillId="2" borderId="4" xfId="0" applyNumberFormat="1" applyFont="1" applyFill="1" applyBorder="1" applyAlignment="1" applyProtection="1">
      <alignment horizontal="right" vertical="center"/>
      <protection/>
    </xf>
    <xf numFmtId="178" fontId="9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7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37" fontId="7" fillId="2" borderId="13" xfId="0" applyNumberFormat="1" applyFont="1" applyFill="1" applyBorder="1" applyAlignment="1" applyProtection="1">
      <alignment horizontal="center" vertical="center"/>
      <protection/>
    </xf>
    <xf numFmtId="37" fontId="7" fillId="2" borderId="1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 quotePrefix="1">
      <alignment horizontal="left"/>
      <protection/>
    </xf>
    <xf numFmtId="41" fontId="7" fillId="2" borderId="12" xfId="18" applyNumberFormat="1" applyFont="1" applyFill="1" applyBorder="1" applyAlignment="1" applyProtection="1">
      <alignment horizontal="right" vertical="center"/>
      <protection/>
    </xf>
    <xf numFmtId="37" fontId="7" fillId="2" borderId="1" xfId="0" applyNumberFormat="1" applyFont="1" applyFill="1" applyBorder="1" applyAlignment="1" applyProtection="1">
      <alignment vertical="center"/>
      <protection/>
    </xf>
    <xf numFmtId="37" fontId="7" fillId="2" borderId="10" xfId="0" applyNumberFormat="1" applyFont="1" applyFill="1" applyBorder="1" applyAlignment="1" applyProtection="1">
      <alignment vertical="center"/>
      <protection/>
    </xf>
    <xf numFmtId="178" fontId="15" fillId="2" borderId="12" xfId="0" applyNumberFormat="1" applyFont="1" applyFill="1" applyBorder="1" applyAlignment="1">
      <alignment/>
    </xf>
    <xf numFmtId="0" fontId="25" fillId="2" borderId="0" xfId="0" applyFont="1" applyFill="1" applyAlignment="1" applyProtection="1">
      <alignment/>
      <protection/>
    </xf>
    <xf numFmtId="0" fontId="7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/>
      <protection/>
    </xf>
    <xf numFmtId="37" fontId="15" fillId="2" borderId="4" xfId="0" applyNumberFormat="1" applyFont="1" applyFill="1" applyBorder="1" applyAlignment="1" applyProtection="1">
      <alignment vertical="center"/>
      <protection/>
    </xf>
    <xf numFmtId="178" fontId="7" fillId="2" borderId="2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/>
    </xf>
    <xf numFmtId="1" fontId="15" fillId="2" borderId="10" xfId="0" applyNumberFormat="1" applyFont="1" applyFill="1" applyBorder="1" applyAlignment="1" applyProtection="1">
      <alignment horizontal="center" vertical="center"/>
      <protection/>
    </xf>
    <xf numFmtId="41" fontId="7" fillId="2" borderId="0" xfId="19" applyFont="1" applyFill="1" applyBorder="1" applyAlignment="1" applyProtection="1">
      <alignment horizontal="right" vertical="center"/>
      <protection/>
    </xf>
    <xf numFmtId="184" fontId="7" fillId="2" borderId="0" xfId="0" applyNumberFormat="1" applyFont="1" applyFill="1" applyBorder="1" applyAlignment="1" applyProtection="1">
      <alignment horizontal="right" vertical="center"/>
      <protection/>
    </xf>
    <xf numFmtId="184" fontId="7" fillId="2" borderId="9" xfId="0" applyNumberFormat="1" applyFont="1" applyFill="1" applyBorder="1" applyAlignment="1" applyProtection="1">
      <alignment horizontal="right" vertical="center"/>
      <protection/>
    </xf>
    <xf numFmtId="0" fontId="7" fillId="2" borderId="13" xfId="0" applyFont="1" applyFill="1" applyBorder="1" applyAlignment="1" applyProtection="1">
      <alignment/>
      <protection/>
    </xf>
    <xf numFmtId="0" fontId="15" fillId="2" borderId="9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7" fillId="2" borderId="12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 quotePrefix="1">
      <alignment horizontal="left"/>
      <protection/>
    </xf>
    <xf numFmtId="38" fontId="7" fillId="2" borderId="12" xfId="18" applyFont="1" applyFill="1" applyBorder="1" applyAlignment="1" applyProtection="1">
      <alignment horizontal="right" vertical="center"/>
      <protection/>
    </xf>
    <xf numFmtId="178" fontId="7" fillId="2" borderId="10" xfId="0" applyNumberFormat="1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 quotePrefix="1">
      <alignment horizontal="right" vertical="center"/>
      <protection/>
    </xf>
    <xf numFmtId="38" fontId="7" fillId="2" borderId="10" xfId="18" applyFont="1" applyFill="1" applyBorder="1" applyAlignment="1" applyProtection="1">
      <alignment horizontal="right" vertical="center"/>
      <protection/>
    </xf>
    <xf numFmtId="38" fontId="11" fillId="2" borderId="12" xfId="18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 quotePrefix="1">
      <alignment horizontal="right" vertical="center"/>
      <protection/>
    </xf>
    <xf numFmtId="178" fontId="7" fillId="2" borderId="0" xfId="0" applyNumberFormat="1" applyFont="1" applyFill="1" applyAlignment="1" applyProtection="1">
      <alignment horizontal="right" vertical="center"/>
      <protection/>
    </xf>
    <xf numFmtId="38" fontId="15" fillId="2" borderId="10" xfId="18" applyFont="1" applyFill="1" applyBorder="1" applyAlignment="1" applyProtection="1">
      <alignment horizontal="right" vertical="center"/>
      <protection/>
    </xf>
    <xf numFmtId="0" fontId="21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9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7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7" fillId="2" borderId="7" xfId="0" applyNumberFormat="1" applyFont="1" applyFill="1" applyBorder="1" applyAlignment="1">
      <alignment/>
    </xf>
    <xf numFmtId="178" fontId="7" fillId="2" borderId="0" xfId="0" applyNumberFormat="1" applyFont="1" applyFill="1" applyBorder="1" applyAlignment="1">
      <alignment/>
    </xf>
    <xf numFmtId="178" fontId="6" fillId="0" borderId="0" xfId="20" applyNumberFormat="1" applyFont="1" applyFill="1">
      <alignment/>
      <protection/>
    </xf>
    <xf numFmtId="178" fontId="6" fillId="0" borderId="0" xfId="20" applyNumberFormat="1" applyFont="1">
      <alignment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91" fontId="26" fillId="0" borderId="0" xfId="20" applyNumberFormat="1" applyFont="1" applyFill="1">
      <alignment/>
      <protection/>
    </xf>
    <xf numFmtId="178" fontId="4" fillId="0" borderId="0" xfId="20" applyNumberFormat="1" applyFont="1" applyFill="1" applyBorder="1" applyAlignment="1" applyProtection="1">
      <alignment horizontal="left" vertical="center"/>
      <protection/>
    </xf>
    <xf numFmtId="191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0" xfId="20" applyNumberFormat="1" applyFont="1" applyFill="1" applyBorder="1" applyAlignment="1" applyProtection="1">
      <alignment horizontal="left" vertical="center"/>
      <protection/>
    </xf>
    <xf numFmtId="178" fontId="0" fillId="0" borderId="0" xfId="20" applyNumberFormat="1" applyFont="1" applyFill="1" applyAlignment="1" applyProtection="1">
      <alignment horizontal="left" vertical="center" wrapText="1"/>
      <protection/>
    </xf>
    <xf numFmtId="178" fontId="1" fillId="0" borderId="9" xfId="20" applyNumberFormat="1" applyFont="1" applyFill="1" applyBorder="1" applyAlignment="1" applyProtection="1">
      <alignment horizontal="left" vertical="center"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Protection="1">
      <alignment/>
      <protection/>
    </xf>
    <xf numFmtId="178" fontId="0" fillId="0" borderId="0" xfId="20" applyNumberFormat="1" applyFont="1" applyFill="1" applyBorder="1" applyAlignment="1" applyProtection="1">
      <alignment horizontal="right"/>
      <protection/>
    </xf>
    <xf numFmtId="178" fontId="0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Alignment="1" applyProtection="1">
      <alignment horizontal="left"/>
      <protection/>
    </xf>
    <xf numFmtId="178" fontId="1" fillId="0" borderId="13" xfId="20" applyNumberFormat="1" applyFont="1" applyFill="1" applyBorder="1" applyProtection="1">
      <alignment/>
      <protection/>
    </xf>
    <xf numFmtId="178" fontId="1" fillId="0" borderId="9" xfId="20" applyNumberFormat="1" applyFont="1" applyFill="1" applyBorder="1" applyAlignment="1" applyProtection="1">
      <alignment horizontal="right"/>
      <protection/>
    </xf>
    <xf numFmtId="178" fontId="1" fillId="0" borderId="0" xfId="20" applyNumberFormat="1" applyFont="1" applyFill="1" applyProtection="1">
      <alignment/>
      <protection/>
    </xf>
    <xf numFmtId="178" fontId="1" fillId="0" borderId="0" xfId="20" applyNumberFormat="1" applyFont="1" applyFill="1" applyAlignment="1" applyProtection="1">
      <alignment horizontal="right"/>
      <protection/>
    </xf>
    <xf numFmtId="178" fontId="1" fillId="0" borderId="0" xfId="20" applyNumberFormat="1" applyFont="1" applyFill="1">
      <alignment/>
      <protection/>
    </xf>
    <xf numFmtId="178" fontId="1" fillId="0" borderId="0" xfId="20" applyNumberFormat="1" applyFont="1" applyFill="1" applyBorder="1" applyAlignment="1" applyProtection="1">
      <alignment horizontal="right" vertical="center"/>
      <protection/>
    </xf>
    <xf numFmtId="178" fontId="0" fillId="0" borderId="0" xfId="20" applyNumberFormat="1" applyFont="1" applyFill="1" applyProtection="1">
      <alignment/>
      <protection/>
    </xf>
    <xf numFmtId="178" fontId="0" fillId="0" borderId="0" xfId="20" applyNumberFormat="1" applyFont="1" applyFill="1" applyAlignment="1" applyProtection="1">
      <alignment horizontal="right"/>
      <protection/>
    </xf>
    <xf numFmtId="178" fontId="0" fillId="0" borderId="0" xfId="20" applyNumberFormat="1" applyFont="1" applyFill="1" applyAlignment="1" applyProtection="1">
      <alignment horizontal="left"/>
      <protection/>
    </xf>
    <xf numFmtId="178" fontId="1" fillId="0" borderId="13" xfId="20" applyNumberFormat="1" applyFont="1" applyFill="1" applyBorder="1">
      <alignment/>
      <protection/>
    </xf>
    <xf numFmtId="178" fontId="1" fillId="0" borderId="15" xfId="20" applyNumberFormat="1" applyFont="1" applyFill="1" applyBorder="1">
      <alignment/>
      <protection/>
    </xf>
    <xf numFmtId="178" fontId="1" fillId="0" borderId="4" xfId="20" applyNumberFormat="1" applyFont="1" applyFill="1" applyBorder="1" applyAlignment="1" applyProtection="1">
      <alignment horizontal="left" vertical="center"/>
      <protection/>
    </xf>
    <xf numFmtId="178" fontId="0" fillId="0" borderId="0" xfId="20" applyNumberFormat="1" applyFont="1" applyFill="1" applyBorder="1" applyAlignment="1" applyProtection="1" quotePrefix="1">
      <alignment horizontal="left" vertical="center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vertical="center"/>
      <protection/>
    </xf>
    <xf numFmtId="178" fontId="1" fillId="0" borderId="9" xfId="20" applyNumberFormat="1" applyFont="1" applyFill="1" applyBorder="1" applyAlignment="1" applyProtection="1">
      <alignment vertical="center"/>
      <protection/>
    </xf>
    <xf numFmtId="178" fontId="0" fillId="0" borderId="0" xfId="20" applyNumberFormat="1" applyFont="1" applyFill="1" applyAlignment="1" applyProtection="1">
      <alignment vertical="center" wrapText="1"/>
      <protection/>
    </xf>
    <xf numFmtId="178" fontId="0" fillId="0" borderId="0" xfId="20" applyNumberFormat="1" applyFont="1" applyFill="1" applyAlignment="1" applyProtection="1">
      <alignment horizontal="left" vertical="center"/>
      <protection/>
    </xf>
    <xf numFmtId="178" fontId="0" fillId="0" borderId="0" xfId="20" applyNumberFormat="1" applyFont="1" applyFill="1" applyAlignment="1" applyProtection="1">
      <alignment horizontal="right" vertical="center"/>
      <protection/>
    </xf>
    <xf numFmtId="191" fontId="0" fillId="0" borderId="0" xfId="20" applyNumberFormat="1" applyFont="1" applyFill="1">
      <alignment/>
      <protection/>
    </xf>
    <xf numFmtId="191" fontId="6" fillId="0" borderId="0" xfId="20" applyNumberFormat="1" applyFont="1" applyFill="1">
      <alignment/>
      <protection/>
    </xf>
    <xf numFmtId="191" fontId="0" fillId="0" borderId="9" xfId="20" applyNumberFormat="1" applyFont="1" applyFill="1" applyBorder="1" applyAlignment="1">
      <alignment horizontal="right" wrapText="1"/>
      <protection/>
    </xf>
    <xf numFmtId="178" fontId="0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0" xfId="20" applyNumberFormat="1" applyFont="1" applyFill="1" applyAlignment="1" applyProtection="1">
      <alignment horizontal="left"/>
      <protection/>
    </xf>
    <xf numFmtId="178" fontId="1" fillId="0" borderId="15" xfId="20" applyNumberFormat="1" applyFont="1" applyBorder="1">
      <alignment/>
      <protection/>
    </xf>
    <xf numFmtId="178" fontId="1" fillId="0" borderId="15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1" fillId="0" borderId="15" xfId="20" applyNumberFormat="1" applyFont="1" applyFill="1" applyBorder="1" applyAlignment="1" applyProtection="1">
      <alignment horizontal="left"/>
      <protection/>
    </xf>
    <xf numFmtId="178" fontId="1" fillId="0" borderId="0" xfId="20" applyNumberFormat="1" applyFont="1" applyFill="1" applyBorder="1" applyAlignment="1" applyProtection="1">
      <alignment horizontal="left"/>
      <protection/>
    </xf>
    <xf numFmtId="178" fontId="1" fillId="0" borderId="15" xfId="20" applyNumberFormat="1" applyFont="1" applyBorder="1" applyAlignment="1">
      <alignment horizontal="right"/>
      <protection/>
    </xf>
    <xf numFmtId="178" fontId="0" fillId="0" borderId="0" xfId="20" applyNumberFormat="1" applyFont="1" applyFill="1" applyAlignment="1">
      <alignment horizontal="right"/>
      <protection/>
    </xf>
    <xf numFmtId="178" fontId="1" fillId="0" borderId="15" xfId="20" applyNumberFormat="1" applyFont="1" applyFill="1" applyBorder="1" applyAlignment="1">
      <alignment horizontal="right"/>
      <protection/>
    </xf>
    <xf numFmtId="178" fontId="1" fillId="0" borderId="15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horizontal="right" wrapText="1"/>
      <protection/>
    </xf>
    <xf numFmtId="178" fontId="0" fillId="0" borderId="15" xfId="20" applyNumberFormat="1" applyFont="1" applyFill="1" applyBorder="1" applyAlignment="1" applyProtection="1">
      <alignment horizontal="right"/>
      <protection/>
    </xf>
    <xf numFmtId="178" fontId="0" fillId="0" borderId="0" xfId="20" applyNumberFormat="1" applyFont="1" applyFill="1" applyBorder="1" applyAlignment="1">
      <alignment horizontal="right"/>
      <protection/>
    </xf>
    <xf numFmtId="178" fontId="0" fillId="0" borderId="9" xfId="20" applyNumberFormat="1" applyFont="1" applyFill="1" applyBorder="1" applyAlignment="1" applyProtection="1">
      <alignment vertical="center"/>
      <protection/>
    </xf>
    <xf numFmtId="178" fontId="0" fillId="0" borderId="0" xfId="20" applyNumberFormat="1" applyFont="1" applyFill="1" applyAlignment="1" applyProtection="1">
      <alignment horizontal="left" wrapText="1"/>
      <protection/>
    </xf>
    <xf numFmtId="191" fontId="0" fillId="0" borderId="9" xfId="20" applyNumberFormat="1" applyFont="1" applyFill="1" applyBorder="1" applyAlignment="1" quotePrefix="1">
      <alignment horizontal="right" wrapText="1"/>
      <protection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178" fontId="0" fillId="0" borderId="0" xfId="0" applyNumberFormat="1" applyAlignment="1">
      <alignment/>
    </xf>
    <xf numFmtId="178" fontId="1" fillId="0" borderId="16" xfId="20" applyNumberFormat="1" applyFont="1" applyFill="1" applyBorder="1">
      <alignment/>
      <protection/>
    </xf>
    <xf numFmtId="191" fontId="0" fillId="0" borderId="9" xfId="20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186" fontId="1" fillId="0" borderId="0" xfId="20" applyNumberFormat="1" applyFont="1" applyFill="1">
      <alignment/>
      <protection/>
    </xf>
    <xf numFmtId="191" fontId="0" fillId="0" borderId="4" xfId="20" applyNumberFormat="1" applyFont="1" applyFill="1" applyBorder="1" applyAlignment="1">
      <alignment horizontal="left" wrapText="1"/>
      <protection/>
    </xf>
    <xf numFmtId="191" fontId="6" fillId="0" borderId="0" xfId="20" applyNumberFormat="1" applyFont="1" applyFill="1" applyBorder="1">
      <alignment/>
      <protection/>
    </xf>
    <xf numFmtId="191" fontId="0" fillId="0" borderId="0" xfId="20" applyNumberFormat="1" applyFont="1" applyFill="1" applyBorder="1" applyAlignment="1">
      <alignment horizontal="center" wrapText="1"/>
      <protection/>
    </xf>
    <xf numFmtId="178" fontId="1" fillId="0" borderId="0" xfId="20" applyNumberFormat="1" applyFont="1" applyFill="1" applyBorder="1" applyAlignment="1" applyProtection="1">
      <alignment vertical="center"/>
      <protection/>
    </xf>
    <xf numFmtId="178" fontId="27" fillId="0" borderId="0" xfId="20" applyNumberFormat="1" applyFont="1" applyFill="1" applyBorder="1" applyAlignment="1" applyProtection="1">
      <alignment horizontal="left" vertical="center"/>
      <protection/>
    </xf>
    <xf numFmtId="191" fontId="26" fillId="0" borderId="0" xfId="20" applyNumberFormat="1" applyFont="1" applyFill="1" applyBorder="1">
      <alignment/>
      <protection/>
    </xf>
    <xf numFmtId="178" fontId="2" fillId="0" borderId="0" xfId="20" applyNumberFormat="1" applyFont="1" applyFill="1" applyBorder="1">
      <alignment/>
      <protection/>
    </xf>
    <xf numFmtId="191" fontId="2" fillId="0" borderId="0" xfId="20" applyNumberFormat="1" applyFont="1" applyFill="1" applyBorder="1">
      <alignment/>
      <protection/>
    </xf>
    <xf numFmtId="1" fontId="0" fillId="0" borderId="0" xfId="20" applyNumberFormat="1" applyFont="1" applyFill="1" applyBorder="1" applyAlignment="1" quotePrefix="1">
      <alignment horizontal="right" wrapText="1"/>
      <protection/>
    </xf>
    <xf numFmtId="178" fontId="1" fillId="0" borderId="0" xfId="20" applyNumberFormat="1" applyFont="1" applyBorder="1">
      <alignment/>
      <protection/>
    </xf>
    <xf numFmtId="186" fontId="1" fillId="0" borderId="0" xfId="20" applyNumberFormat="1" applyFont="1" applyFill="1" applyBorder="1">
      <alignment/>
      <protection/>
    </xf>
    <xf numFmtId="191" fontId="0" fillId="0" borderId="0" xfId="20" applyNumberFormat="1" applyFont="1" applyFill="1" applyBorder="1">
      <alignment/>
      <protection/>
    </xf>
    <xf numFmtId="178" fontId="27" fillId="0" borderId="0" xfId="20" applyNumberFormat="1" applyFont="1" applyFill="1" applyBorder="1" applyAlignment="1">
      <alignment horizontal="left" vertical="center"/>
      <protection/>
    </xf>
    <xf numFmtId="0" fontId="28" fillId="0" borderId="0" xfId="0" applyFont="1" applyAlignment="1">
      <alignment/>
    </xf>
    <xf numFmtId="178" fontId="0" fillId="0" borderId="0" xfId="20" applyNumberFormat="1" applyFont="1" applyFill="1" applyBorder="1" applyAlignment="1">
      <alignment wrapText="1"/>
      <protection/>
    </xf>
    <xf numFmtId="178" fontId="0" fillId="0" borderId="0" xfId="20" applyNumberFormat="1" applyFont="1" applyFill="1" applyBorder="1" applyAlignment="1">
      <alignment horizontal="right" wrapText="1"/>
      <protection/>
    </xf>
    <xf numFmtId="186" fontId="1" fillId="0" borderId="0" xfId="20" applyNumberFormat="1" applyFont="1" applyFill="1" quotePrefix="1">
      <alignment/>
      <protection/>
    </xf>
    <xf numFmtId="0" fontId="21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91" fontId="0" fillId="0" borderId="4" xfId="20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0" fillId="0" borderId="9" xfId="0" applyFont="1" applyBorder="1" applyAlignment="1">
      <alignment/>
    </xf>
    <xf numFmtId="0" fontId="31" fillId="0" borderId="9" xfId="0" applyFont="1" applyBorder="1" applyAlignment="1" quotePrefix="1">
      <alignment horizontal="right" wrapText="1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178" fontId="31" fillId="0" borderId="0" xfId="0" applyNumberFormat="1" applyFont="1" applyAlignment="1">
      <alignment horizontal="right"/>
    </xf>
    <xf numFmtId="0" fontId="31" fillId="0" borderId="0" xfId="0" applyFont="1" applyFill="1" applyAlignment="1">
      <alignment/>
    </xf>
    <xf numFmtId="178" fontId="31" fillId="0" borderId="0" xfId="0" applyNumberFormat="1" applyFont="1" applyFill="1" applyAlignment="1">
      <alignment horizontal="right"/>
    </xf>
    <xf numFmtId="0" fontId="32" fillId="0" borderId="9" xfId="0" applyFont="1" applyBorder="1" applyAlignment="1">
      <alignment/>
    </xf>
    <xf numFmtId="178" fontId="31" fillId="0" borderId="9" xfId="0" applyNumberFormat="1" applyFont="1" applyBorder="1" applyAlignment="1">
      <alignment horizontal="right"/>
    </xf>
    <xf numFmtId="178" fontId="31" fillId="0" borderId="0" xfId="0" applyNumberFormat="1" applyFont="1" applyAlignment="1">
      <alignment/>
    </xf>
    <xf numFmtId="0" fontId="31" fillId="0" borderId="9" xfId="0" applyFont="1" applyBorder="1" applyAlignment="1">
      <alignment/>
    </xf>
    <xf numFmtId="0" fontId="33" fillId="0" borderId="9" xfId="0" applyFont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03" t="s">
        <v>256</v>
      </c>
      <c r="B1" s="403"/>
      <c r="C1" s="403"/>
      <c r="D1" s="403"/>
      <c r="E1" s="403"/>
      <c r="F1" s="403"/>
      <c r="G1" s="403"/>
      <c r="H1" s="403"/>
      <c r="I1" s="403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04" t="s">
        <v>138</v>
      </c>
      <c r="B4" s="405"/>
      <c r="C4" s="405"/>
      <c r="D4" s="405"/>
      <c r="E4" s="405"/>
      <c r="F4" s="405"/>
      <c r="G4" s="406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04" t="s">
        <v>138</v>
      </c>
      <c r="B37" s="405"/>
      <c r="C37" s="405"/>
      <c r="D37" s="405"/>
      <c r="E37" s="405"/>
      <c r="F37" s="405"/>
      <c r="G37" s="406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workbookViewId="0" topLeftCell="A1">
      <selection activeCell="A39" sqref="A39"/>
    </sheetView>
  </sheetViews>
  <sheetFormatPr defaultColWidth="9.140625" defaultRowHeight="12.75"/>
  <cols>
    <col min="1" max="1" width="35.7109375" style="326" customWidth="1"/>
    <col min="2" max="2" width="4.8515625" style="326" bestFit="1" customWidth="1"/>
    <col min="3" max="3" width="13.140625" style="357" customWidth="1"/>
    <col min="4" max="4" width="11.140625" style="357" customWidth="1"/>
    <col min="5" max="5" width="1.1484375" style="357" customWidth="1"/>
    <col min="6" max="6" width="12.7109375" style="357" customWidth="1"/>
    <col min="7" max="7" width="11.00390625" style="326" customWidth="1"/>
    <col min="8" max="16384" width="9.140625" style="326" customWidth="1"/>
  </cols>
  <sheetData>
    <row r="1" spans="1:7" s="318" customFormat="1" ht="12.75">
      <c r="A1" s="390" t="s">
        <v>334</v>
      </c>
      <c r="B1" s="327"/>
      <c r="C1" s="387"/>
      <c r="D1" s="387"/>
      <c r="E1" s="387"/>
      <c r="F1" s="387"/>
      <c r="G1" s="387"/>
    </row>
    <row r="2" spans="1:7" s="318" customFormat="1" ht="12.75">
      <c r="A2" s="327"/>
      <c r="B2" s="327"/>
      <c r="C2" s="387"/>
      <c r="D2" s="387"/>
      <c r="E2" s="387"/>
      <c r="F2" s="387"/>
      <c r="G2" s="387"/>
    </row>
    <row r="3" spans="1:7" s="318" customFormat="1" ht="13.5" customHeight="1">
      <c r="A3" s="327"/>
      <c r="B3" s="327"/>
      <c r="C3" s="407" t="s">
        <v>352</v>
      </c>
      <c r="D3" s="407"/>
      <c r="E3" s="388"/>
      <c r="F3" s="407" t="s">
        <v>347</v>
      </c>
      <c r="G3" s="407"/>
    </row>
    <row r="4" spans="1:7" ht="41.25" customHeight="1">
      <c r="A4" s="386" t="s">
        <v>313</v>
      </c>
      <c r="B4" s="325" t="s">
        <v>314</v>
      </c>
      <c r="C4" s="325" t="s">
        <v>343</v>
      </c>
      <c r="D4" s="325" t="s">
        <v>357</v>
      </c>
      <c r="E4" s="349"/>
      <c r="F4" s="325" t="s">
        <v>343</v>
      </c>
      <c r="G4" s="325" t="s">
        <v>357</v>
      </c>
    </row>
    <row r="5" spans="1:7" ht="9.75" customHeight="1">
      <c r="A5" s="348"/>
      <c r="B5" s="348"/>
      <c r="C5" s="349"/>
      <c r="D5" s="349"/>
      <c r="E5" s="349"/>
      <c r="F5" s="349"/>
      <c r="G5" s="349"/>
    </row>
    <row r="6" spans="1:7" ht="12.75">
      <c r="A6" s="327" t="s">
        <v>20</v>
      </c>
      <c r="B6" s="327"/>
      <c r="C6" s="350"/>
      <c r="D6" s="350"/>
      <c r="E6" s="350"/>
      <c r="F6" s="350"/>
      <c r="G6" s="350"/>
    </row>
    <row r="7" spans="1:7" ht="12.75">
      <c r="A7" s="327"/>
      <c r="B7" s="327"/>
      <c r="C7" s="350"/>
      <c r="D7" s="350"/>
      <c r="E7" s="350"/>
      <c r="F7" s="350"/>
      <c r="G7" s="350"/>
    </row>
    <row r="8" spans="1:7" ht="12.75">
      <c r="A8" s="327" t="s">
        <v>299</v>
      </c>
      <c r="B8" s="327"/>
      <c r="C8" s="350"/>
      <c r="D8" s="350"/>
      <c r="E8" s="350"/>
      <c r="F8" s="350"/>
      <c r="G8" s="350"/>
    </row>
    <row r="9" spans="1:6" ht="12.75">
      <c r="A9" s="352" t="s">
        <v>261</v>
      </c>
      <c r="B9" s="352">
        <v>16</v>
      </c>
      <c r="C9" s="326">
        <v>650365</v>
      </c>
      <c r="D9" s="326"/>
      <c r="E9" s="334"/>
      <c r="F9" s="326">
        <v>652622</v>
      </c>
    </row>
    <row r="10" spans="1:6" ht="12.75">
      <c r="A10" s="352" t="s">
        <v>295</v>
      </c>
      <c r="B10" s="352">
        <v>17</v>
      </c>
      <c r="C10" s="326">
        <v>250853</v>
      </c>
      <c r="D10" s="326"/>
      <c r="E10" s="334"/>
      <c r="F10" s="326">
        <v>256759</v>
      </c>
    </row>
    <row r="11" spans="1:6" ht="12.75">
      <c r="A11" s="352" t="s">
        <v>262</v>
      </c>
      <c r="B11" s="352">
        <v>18</v>
      </c>
      <c r="C11" s="326"/>
      <c r="D11" s="326"/>
      <c r="E11" s="334"/>
      <c r="F11" s="326"/>
    </row>
    <row r="12" spans="1:6" ht="12.75">
      <c r="A12" s="352" t="s">
        <v>263</v>
      </c>
      <c r="B12" s="352">
        <v>19</v>
      </c>
      <c r="C12" s="326">
        <v>194</v>
      </c>
      <c r="D12" s="326"/>
      <c r="E12" s="334"/>
      <c r="F12" s="326">
        <v>194</v>
      </c>
    </row>
    <row r="13" spans="1:6" ht="12.75">
      <c r="A13" s="352" t="s">
        <v>265</v>
      </c>
      <c r="B13" s="352">
        <v>20</v>
      </c>
      <c r="C13" s="326">
        <f>166+168</f>
        <v>334</v>
      </c>
      <c r="D13" s="326"/>
      <c r="E13" s="334"/>
      <c r="F13" s="326">
        <f>168+166</f>
        <v>334</v>
      </c>
    </row>
    <row r="14" spans="1:6" ht="12.75">
      <c r="A14" s="352" t="s">
        <v>296</v>
      </c>
      <c r="B14" s="352">
        <v>21</v>
      </c>
      <c r="C14" s="326">
        <v>1013</v>
      </c>
      <c r="D14" s="326"/>
      <c r="E14" s="334"/>
      <c r="F14" s="326">
        <v>967</v>
      </c>
    </row>
    <row r="15" spans="1:6" ht="12.75">
      <c r="A15" s="352" t="s">
        <v>297</v>
      </c>
      <c r="B15" s="352">
        <v>22</v>
      </c>
      <c r="C15" s="326">
        <f>44931+867</f>
        <v>45798</v>
      </c>
      <c r="D15" s="326"/>
      <c r="E15" s="334"/>
      <c r="F15" s="326">
        <f>45450+844</f>
        <v>46294</v>
      </c>
    </row>
    <row r="16" spans="1:6" ht="12.75">
      <c r="A16" s="352" t="s">
        <v>323</v>
      </c>
      <c r="B16" s="352">
        <v>23</v>
      </c>
      <c r="C16" s="326"/>
      <c r="D16" s="326"/>
      <c r="E16" s="334"/>
      <c r="F16" s="326"/>
    </row>
    <row r="17" spans="1:7" ht="12.75">
      <c r="A17" s="352" t="s">
        <v>324</v>
      </c>
      <c r="B17" s="352">
        <v>24</v>
      </c>
      <c r="C17" s="326">
        <v>12222</v>
      </c>
      <c r="D17" s="326">
        <v>444</v>
      </c>
      <c r="E17" s="334"/>
      <c r="F17" s="326">
        <v>12655</v>
      </c>
      <c r="G17" s="326">
        <v>443</v>
      </c>
    </row>
    <row r="18" spans="1:7" ht="12.75">
      <c r="A18" s="353" t="s">
        <v>264</v>
      </c>
      <c r="B18" s="353"/>
      <c r="C18" s="353">
        <f>SUM(C9:C17)</f>
        <v>960779</v>
      </c>
      <c r="D18" s="353"/>
      <c r="E18" s="389"/>
      <c r="F18" s="353">
        <f>SUM(F9:F17)</f>
        <v>969825</v>
      </c>
      <c r="G18" s="353"/>
    </row>
    <row r="19" spans="3:6" ht="11.25" customHeight="1">
      <c r="C19" s="326"/>
      <c r="D19" s="326"/>
      <c r="E19" s="334"/>
      <c r="F19" s="326"/>
    </row>
    <row r="20" spans="1:7" ht="12.75">
      <c r="A20" s="353" t="s">
        <v>298</v>
      </c>
      <c r="B20" s="376">
        <v>28</v>
      </c>
      <c r="C20" s="330"/>
      <c r="D20" s="330"/>
      <c r="E20" s="331"/>
      <c r="F20" s="330"/>
      <c r="G20" s="330"/>
    </row>
    <row r="21" spans="3:6" ht="9.75" customHeight="1">
      <c r="C21" s="326"/>
      <c r="D21" s="326"/>
      <c r="E21" s="334"/>
      <c r="F21" s="326"/>
    </row>
    <row r="22" spans="1:6" ht="13.5" customHeight="1">
      <c r="A22" s="327" t="s">
        <v>300</v>
      </c>
      <c r="B22" s="327"/>
      <c r="C22" s="326"/>
      <c r="D22" s="326"/>
      <c r="E22" s="334"/>
      <c r="F22" s="326"/>
    </row>
    <row r="23" spans="1:7" ht="12.75">
      <c r="A23" s="352" t="s">
        <v>323</v>
      </c>
      <c r="B23" s="352">
        <v>23</v>
      </c>
      <c r="C23" s="326">
        <v>137274</v>
      </c>
      <c r="D23" s="326">
        <v>2304</v>
      </c>
      <c r="E23" s="334"/>
      <c r="F23" s="326">
        <v>90421</v>
      </c>
      <c r="G23" s="326">
        <v>2210</v>
      </c>
    </row>
    <row r="24" spans="1:7" ht="12.75">
      <c r="A24" s="352" t="s">
        <v>324</v>
      </c>
      <c r="B24" s="352">
        <v>24</v>
      </c>
      <c r="C24" s="326">
        <v>30773</v>
      </c>
      <c r="D24" s="326">
        <v>5826</v>
      </c>
      <c r="E24" s="334"/>
      <c r="F24" s="326">
        <v>23300</v>
      </c>
      <c r="G24" s="326">
        <v>5983</v>
      </c>
    </row>
    <row r="25" spans="1:6" ht="12.75">
      <c r="A25" s="352" t="s">
        <v>285</v>
      </c>
      <c r="B25" s="352">
        <v>21</v>
      </c>
      <c r="C25" s="326">
        <v>37577</v>
      </c>
      <c r="D25" s="326"/>
      <c r="E25" s="334"/>
      <c r="F25" s="326">
        <v>44200</v>
      </c>
    </row>
    <row r="26" spans="1:6" ht="12.75">
      <c r="A26" s="352" t="s">
        <v>60</v>
      </c>
      <c r="B26" s="352">
        <v>25</v>
      </c>
      <c r="C26" s="326">
        <v>258957</v>
      </c>
      <c r="D26" s="326"/>
      <c r="E26" s="334"/>
      <c r="F26" s="326">
        <v>240066</v>
      </c>
    </row>
    <row r="27" spans="1:6" ht="15.75" customHeight="1">
      <c r="A27" s="352" t="s">
        <v>265</v>
      </c>
      <c r="B27" s="354">
        <v>26</v>
      </c>
      <c r="C27" s="326">
        <v>14608</v>
      </c>
      <c r="D27" s="326"/>
      <c r="E27" s="334"/>
      <c r="F27" s="326">
        <v>23051</v>
      </c>
    </row>
    <row r="28" spans="1:6" ht="12.75">
      <c r="A28" s="355" t="s">
        <v>266</v>
      </c>
      <c r="B28" s="356">
        <v>27</v>
      </c>
      <c r="C28" s="326">
        <v>143604</v>
      </c>
      <c r="D28" s="326"/>
      <c r="E28" s="334"/>
      <c r="F28" s="326">
        <v>154859</v>
      </c>
    </row>
    <row r="29" spans="1:7" ht="12.75">
      <c r="A29" s="330" t="s">
        <v>267</v>
      </c>
      <c r="B29" s="330"/>
      <c r="C29" s="330">
        <f>SUM(C23:C28)</f>
        <v>622793</v>
      </c>
      <c r="D29" s="330"/>
      <c r="E29" s="331"/>
      <c r="F29" s="330">
        <f>SUM(F23:F28)</f>
        <v>575897</v>
      </c>
      <c r="G29" s="330"/>
    </row>
    <row r="30" spans="3:6" ht="10.5" customHeight="1">
      <c r="C30" s="326"/>
      <c r="D30" s="326"/>
      <c r="E30" s="334"/>
      <c r="F30" s="326"/>
    </row>
    <row r="31" spans="1:7" ht="13.5" thickBot="1">
      <c r="A31" s="346" t="s">
        <v>317</v>
      </c>
      <c r="B31" s="346"/>
      <c r="C31" s="346">
        <f>+C29+C18</f>
        <v>1583572</v>
      </c>
      <c r="D31" s="346"/>
      <c r="E31" s="331"/>
      <c r="F31" s="346">
        <f>+F29+F18</f>
        <v>1545722</v>
      </c>
      <c r="G31" s="346"/>
    </row>
    <row r="32" spans="3:6" ht="8.25" customHeight="1" thickTop="1">
      <c r="C32" s="326"/>
      <c r="D32" s="326"/>
      <c r="E32" s="334"/>
      <c r="F32" s="326"/>
    </row>
    <row r="33" spans="3:6" ht="12.75">
      <c r="C33" s="326"/>
      <c r="D33" s="326"/>
      <c r="E33" s="334"/>
      <c r="F33" s="326"/>
    </row>
    <row r="34" spans="3:6" ht="12.75">
      <c r="C34" s="326"/>
      <c r="D34" s="326"/>
      <c r="E34" s="334"/>
      <c r="F34" s="326"/>
    </row>
    <row r="35" spans="3:6" ht="12.75">
      <c r="C35" s="326"/>
      <c r="D35" s="326"/>
      <c r="E35" s="326"/>
      <c r="F35" s="326"/>
    </row>
    <row r="36" spans="3:6" ht="12.75">
      <c r="C36" s="326"/>
      <c r="D36" s="326"/>
      <c r="E36" s="326"/>
      <c r="F36" s="326"/>
    </row>
    <row r="37" spans="3:6" ht="12.75">
      <c r="C37" s="326"/>
      <c r="D37" s="326"/>
      <c r="E37" s="326"/>
      <c r="F37" s="326"/>
    </row>
    <row r="38" spans="3:6" ht="12.75">
      <c r="C38" s="326"/>
      <c r="D38" s="326"/>
      <c r="E38" s="326"/>
      <c r="F38" s="326"/>
    </row>
    <row r="39" spans="3:6" ht="12.75">
      <c r="C39" s="326"/>
      <c r="D39" s="326"/>
      <c r="E39" s="326"/>
      <c r="F39" s="326"/>
    </row>
    <row r="40" spans="3:6" ht="12.75">
      <c r="C40" s="326"/>
      <c r="D40" s="326"/>
      <c r="E40" s="326"/>
      <c r="F40" s="326"/>
    </row>
    <row r="41" spans="3:6" ht="12.75">
      <c r="C41" s="326"/>
      <c r="D41" s="326"/>
      <c r="E41" s="326"/>
      <c r="F41" s="326"/>
    </row>
    <row r="42" spans="3:6" ht="12.75">
      <c r="C42" s="326"/>
      <c r="D42" s="326"/>
      <c r="E42" s="326"/>
      <c r="F42" s="326"/>
    </row>
    <row r="43" spans="3:6" ht="12.75">
      <c r="C43" s="326"/>
      <c r="D43" s="326"/>
      <c r="E43" s="326"/>
      <c r="F43" s="326"/>
    </row>
    <row r="44" spans="3:6" ht="12.75">
      <c r="C44" s="326"/>
      <c r="D44" s="326"/>
      <c r="E44" s="326"/>
      <c r="F44" s="326"/>
    </row>
    <row r="45" spans="3:6" ht="12.75">
      <c r="C45" s="326"/>
      <c r="D45" s="326"/>
      <c r="E45" s="326"/>
      <c r="F45" s="326"/>
    </row>
    <row r="46" spans="3:6" ht="12.75">
      <c r="C46" s="326"/>
      <c r="D46" s="326"/>
      <c r="E46" s="326"/>
      <c r="F46" s="326"/>
    </row>
    <row r="47" spans="3:6" ht="12.75">
      <c r="C47" s="326"/>
      <c r="D47" s="326"/>
      <c r="E47" s="326"/>
      <c r="F47" s="326"/>
    </row>
    <row r="48" spans="3:6" ht="12.75">
      <c r="C48" s="326"/>
      <c r="D48" s="326"/>
      <c r="E48" s="326"/>
      <c r="F48" s="326"/>
    </row>
    <row r="49" spans="3:6" ht="12.75">
      <c r="C49" s="326"/>
      <c r="D49" s="326"/>
      <c r="E49" s="326"/>
      <c r="F49" s="326"/>
    </row>
    <row r="50" spans="3:6" ht="12.75">
      <c r="C50" s="326"/>
      <c r="D50" s="326"/>
      <c r="E50" s="326"/>
      <c r="F50" s="326"/>
    </row>
    <row r="51" spans="3:6" ht="12.75">
      <c r="C51" s="326"/>
      <c r="D51" s="326"/>
      <c r="E51" s="326"/>
      <c r="F51" s="326"/>
    </row>
    <row r="52" spans="3:6" ht="12.75">
      <c r="C52" s="326"/>
      <c r="D52" s="326"/>
      <c r="E52" s="326"/>
      <c r="F52" s="326"/>
    </row>
    <row r="53" spans="3:6" ht="12.75">
      <c r="C53" s="326"/>
      <c r="D53" s="326"/>
      <c r="E53" s="326"/>
      <c r="F53" s="326"/>
    </row>
    <row r="54" spans="3:6" ht="12.75">
      <c r="C54" s="326"/>
      <c r="D54" s="326"/>
      <c r="E54" s="326"/>
      <c r="F54" s="326"/>
    </row>
    <row r="55" spans="3:6" ht="12.75">
      <c r="C55" s="326"/>
      <c r="D55" s="326"/>
      <c r="E55" s="326"/>
      <c r="F55" s="326"/>
    </row>
    <row r="56" spans="3:6" ht="12.75">
      <c r="C56" s="326"/>
      <c r="D56" s="326"/>
      <c r="E56" s="326"/>
      <c r="F56" s="326"/>
    </row>
    <row r="57" spans="3:6" ht="12.75">
      <c r="C57" s="326"/>
      <c r="D57" s="326"/>
      <c r="E57" s="326"/>
      <c r="F57" s="326"/>
    </row>
    <row r="58" spans="3:6" ht="12.75">
      <c r="C58" s="326"/>
      <c r="D58" s="326"/>
      <c r="E58" s="326"/>
      <c r="F58" s="326"/>
    </row>
    <row r="59" spans="3:6" ht="12.75">
      <c r="C59" s="326"/>
      <c r="D59" s="326"/>
      <c r="E59" s="326"/>
      <c r="F59" s="326"/>
    </row>
    <row r="60" spans="3:6" ht="12.75">
      <c r="C60" s="326"/>
      <c r="D60" s="326"/>
      <c r="E60" s="326"/>
      <c r="F60" s="326"/>
    </row>
    <row r="61" spans="3:6" ht="12.75">
      <c r="C61" s="326"/>
      <c r="D61" s="326"/>
      <c r="E61" s="326"/>
      <c r="F61" s="326"/>
    </row>
    <row r="62" spans="3:6" ht="12.75">
      <c r="C62" s="326"/>
      <c r="D62" s="326"/>
      <c r="E62" s="326"/>
      <c r="F62" s="326"/>
    </row>
    <row r="63" spans="3:6" ht="12.75">
      <c r="C63" s="326"/>
      <c r="D63" s="326"/>
      <c r="E63" s="326"/>
      <c r="F63" s="326"/>
    </row>
    <row r="64" spans="3:6" ht="12.75">
      <c r="C64" s="326"/>
      <c r="D64" s="326"/>
      <c r="E64" s="326"/>
      <c r="F64" s="326"/>
    </row>
    <row r="65" spans="3:6" ht="12.75">
      <c r="C65" s="326"/>
      <c r="D65" s="326"/>
      <c r="E65" s="326"/>
      <c r="F65" s="326"/>
    </row>
    <row r="66" spans="3:6" ht="12.75">
      <c r="C66" s="326"/>
      <c r="D66" s="326"/>
      <c r="E66" s="326"/>
      <c r="F66" s="326"/>
    </row>
    <row r="67" spans="3:6" ht="12.75">
      <c r="C67" s="326"/>
      <c r="D67" s="326"/>
      <c r="E67" s="326"/>
      <c r="F67" s="326"/>
    </row>
    <row r="68" spans="3:6" ht="12.75">
      <c r="C68" s="326"/>
      <c r="D68" s="326"/>
      <c r="E68" s="326"/>
      <c r="F68" s="326"/>
    </row>
    <row r="69" spans="3:6" ht="12.75">
      <c r="C69" s="326"/>
      <c r="D69" s="326"/>
      <c r="E69" s="326"/>
      <c r="F69" s="326"/>
    </row>
    <row r="70" spans="3:6" ht="12.75">
      <c r="C70" s="326"/>
      <c r="D70" s="326"/>
      <c r="E70" s="326"/>
      <c r="F70" s="326"/>
    </row>
    <row r="71" spans="3:6" ht="12.75">
      <c r="C71" s="326"/>
      <c r="D71" s="326"/>
      <c r="E71" s="326"/>
      <c r="F71" s="326"/>
    </row>
    <row r="72" spans="3:6" ht="12.75">
      <c r="C72" s="326"/>
      <c r="D72" s="326"/>
      <c r="E72" s="326"/>
      <c r="F72" s="326"/>
    </row>
    <row r="73" spans="3:6" ht="12.75">
      <c r="C73" s="326"/>
      <c r="D73" s="326"/>
      <c r="E73" s="326"/>
      <c r="F73" s="326"/>
    </row>
    <row r="74" spans="3:6" ht="12.75">
      <c r="C74" s="326"/>
      <c r="D74" s="326"/>
      <c r="E74" s="326"/>
      <c r="F74" s="326"/>
    </row>
    <row r="75" spans="3:6" ht="12.75">
      <c r="C75" s="326"/>
      <c r="D75" s="326"/>
      <c r="E75" s="326"/>
      <c r="F75" s="326"/>
    </row>
    <row r="76" spans="3:6" ht="12.75">
      <c r="C76" s="326"/>
      <c r="D76" s="326"/>
      <c r="E76" s="326"/>
      <c r="F76" s="326"/>
    </row>
    <row r="77" spans="3:6" ht="12.75">
      <c r="C77" s="326"/>
      <c r="D77" s="326"/>
      <c r="E77" s="326"/>
      <c r="F77" s="326"/>
    </row>
    <row r="78" spans="3:6" ht="12.75">
      <c r="C78" s="326"/>
      <c r="D78" s="326"/>
      <c r="E78" s="326"/>
      <c r="F78" s="326"/>
    </row>
    <row r="79" spans="3:6" ht="12.75">
      <c r="C79" s="326"/>
      <c r="D79" s="326"/>
      <c r="E79" s="326"/>
      <c r="F79" s="326"/>
    </row>
    <row r="80" spans="3:6" ht="12.75">
      <c r="C80" s="326"/>
      <c r="D80" s="326"/>
      <c r="E80" s="326"/>
      <c r="F80" s="326"/>
    </row>
    <row r="81" spans="3:6" ht="12.75">
      <c r="C81" s="326"/>
      <c r="D81" s="326"/>
      <c r="E81" s="326"/>
      <c r="F81" s="326"/>
    </row>
    <row r="82" spans="3:6" ht="12.75">
      <c r="C82" s="326"/>
      <c r="D82" s="326"/>
      <c r="E82" s="326"/>
      <c r="F82" s="326"/>
    </row>
    <row r="83" spans="3:6" ht="12.75">
      <c r="C83" s="326"/>
      <c r="D83" s="326"/>
      <c r="E83" s="326"/>
      <c r="F83" s="326"/>
    </row>
    <row r="84" spans="3:6" ht="12.75">
      <c r="C84" s="326"/>
      <c r="D84" s="326"/>
      <c r="E84" s="326"/>
      <c r="F84" s="326"/>
    </row>
    <row r="85" spans="3:6" ht="12.75">
      <c r="C85" s="326"/>
      <c r="D85" s="326"/>
      <c r="E85" s="326"/>
      <c r="F85" s="326"/>
    </row>
    <row r="86" spans="3:6" ht="12.75">
      <c r="C86" s="326"/>
      <c r="D86" s="326"/>
      <c r="E86" s="326"/>
      <c r="F86" s="326"/>
    </row>
    <row r="87" spans="3:6" ht="12.75">
      <c r="C87" s="326"/>
      <c r="D87" s="326"/>
      <c r="E87" s="326"/>
      <c r="F87" s="326"/>
    </row>
    <row r="88" spans="3:6" ht="12.75">
      <c r="C88" s="326"/>
      <c r="D88" s="326"/>
      <c r="E88" s="326"/>
      <c r="F88" s="326"/>
    </row>
    <row r="89" spans="3:6" ht="12.75">
      <c r="C89" s="326"/>
      <c r="D89" s="326"/>
      <c r="E89" s="326"/>
      <c r="F89" s="326"/>
    </row>
    <row r="90" spans="3:6" ht="12.75">
      <c r="C90" s="326"/>
      <c r="D90" s="326"/>
      <c r="E90" s="326"/>
      <c r="F90" s="326"/>
    </row>
    <row r="91" spans="3:6" ht="12.75">
      <c r="C91" s="326"/>
      <c r="D91" s="326"/>
      <c r="E91" s="326"/>
      <c r="F91" s="326"/>
    </row>
    <row r="92" spans="3:6" ht="12.75">
      <c r="C92" s="326"/>
      <c r="D92" s="326"/>
      <c r="E92" s="326"/>
      <c r="F92" s="326"/>
    </row>
    <row r="93" spans="3:6" ht="12.75">
      <c r="C93" s="326"/>
      <c r="D93" s="326"/>
      <c r="E93" s="326"/>
      <c r="F93" s="326"/>
    </row>
    <row r="94" spans="3:6" ht="12.75">
      <c r="C94" s="326"/>
      <c r="D94" s="326"/>
      <c r="E94" s="326"/>
      <c r="F94" s="326"/>
    </row>
    <row r="95" spans="3:6" ht="12.75">
      <c r="C95" s="326"/>
      <c r="D95" s="326"/>
      <c r="E95" s="326"/>
      <c r="F95" s="326"/>
    </row>
    <row r="96" spans="3:6" ht="12.75">
      <c r="C96" s="326"/>
      <c r="D96" s="326"/>
      <c r="E96" s="326"/>
      <c r="F96" s="326"/>
    </row>
    <row r="97" spans="3:6" ht="12.75">
      <c r="C97" s="326"/>
      <c r="D97" s="326"/>
      <c r="E97" s="326"/>
      <c r="F97" s="326"/>
    </row>
    <row r="98" spans="3:6" ht="12.75">
      <c r="C98" s="326"/>
      <c r="D98" s="326"/>
      <c r="E98" s="326"/>
      <c r="F98" s="326"/>
    </row>
    <row r="99" spans="3:6" ht="12.75">
      <c r="C99" s="326"/>
      <c r="D99" s="326"/>
      <c r="E99" s="326"/>
      <c r="F99" s="326"/>
    </row>
    <row r="100" spans="3:6" ht="12.75">
      <c r="C100" s="326"/>
      <c r="D100" s="326"/>
      <c r="E100" s="326"/>
      <c r="F100" s="326"/>
    </row>
    <row r="101" spans="3:6" ht="12.75">
      <c r="C101" s="326"/>
      <c r="D101" s="326"/>
      <c r="E101" s="326"/>
      <c r="F101" s="326"/>
    </row>
    <row r="102" spans="3:6" ht="12.75">
      <c r="C102" s="326"/>
      <c r="D102" s="326"/>
      <c r="E102" s="326"/>
      <c r="F102" s="326"/>
    </row>
    <row r="103" spans="3:6" ht="12.75">
      <c r="C103" s="326"/>
      <c r="D103" s="326"/>
      <c r="E103" s="326"/>
      <c r="F103" s="326"/>
    </row>
    <row r="104" spans="3:6" ht="12.75">
      <c r="C104" s="326"/>
      <c r="D104" s="326"/>
      <c r="E104" s="326"/>
      <c r="F104" s="326"/>
    </row>
    <row r="105" spans="3:6" ht="12.75">
      <c r="C105" s="326"/>
      <c r="D105" s="326"/>
      <c r="E105" s="326"/>
      <c r="F105" s="326"/>
    </row>
    <row r="106" spans="3:6" ht="12.75">
      <c r="C106" s="326"/>
      <c r="D106" s="326"/>
      <c r="E106" s="326"/>
      <c r="F106" s="326"/>
    </row>
    <row r="107" spans="3:6" ht="12.75">
      <c r="C107" s="326"/>
      <c r="D107" s="326"/>
      <c r="E107" s="326"/>
      <c r="F107" s="326"/>
    </row>
    <row r="108" spans="3:6" ht="12.75">
      <c r="C108" s="326"/>
      <c r="D108" s="326"/>
      <c r="E108" s="326"/>
      <c r="F108" s="326"/>
    </row>
    <row r="109" spans="3:6" ht="12.75">
      <c r="C109" s="326"/>
      <c r="D109" s="326"/>
      <c r="E109" s="326"/>
      <c r="F109" s="326"/>
    </row>
    <row r="110" spans="3:6" ht="12.75">
      <c r="C110" s="326"/>
      <c r="D110" s="326"/>
      <c r="E110" s="326"/>
      <c r="F110" s="326"/>
    </row>
    <row r="111" spans="3:6" ht="12.75">
      <c r="C111" s="326"/>
      <c r="D111" s="326"/>
      <c r="E111" s="326"/>
      <c r="F111" s="326"/>
    </row>
    <row r="112" spans="3:6" ht="12.75">
      <c r="C112" s="326"/>
      <c r="D112" s="326"/>
      <c r="E112" s="326"/>
      <c r="F112" s="326"/>
    </row>
    <row r="113" spans="3:6" ht="12.75">
      <c r="C113" s="326"/>
      <c r="D113" s="326"/>
      <c r="E113" s="326"/>
      <c r="F113" s="326"/>
    </row>
    <row r="114" spans="3:6" ht="12.75">
      <c r="C114" s="326"/>
      <c r="D114" s="326"/>
      <c r="E114" s="326"/>
      <c r="F114" s="326"/>
    </row>
    <row r="115" spans="3:6" ht="12.75">
      <c r="C115" s="326"/>
      <c r="D115" s="326"/>
      <c r="E115" s="326"/>
      <c r="F115" s="326"/>
    </row>
    <row r="116" spans="3:6" ht="12.75">
      <c r="C116" s="326"/>
      <c r="D116" s="326"/>
      <c r="E116" s="326"/>
      <c r="F116" s="326"/>
    </row>
    <row r="117" spans="3:6" ht="12.75">
      <c r="C117" s="326"/>
      <c r="D117" s="326"/>
      <c r="E117" s="326"/>
      <c r="F117" s="326"/>
    </row>
    <row r="118" spans="3:6" ht="12.75">
      <c r="C118" s="326"/>
      <c r="D118" s="326"/>
      <c r="E118" s="326"/>
      <c r="F118" s="326"/>
    </row>
    <row r="119" spans="3:6" ht="12.75">
      <c r="C119" s="326"/>
      <c r="D119" s="326"/>
      <c r="E119" s="326"/>
      <c r="F119" s="326"/>
    </row>
    <row r="120" spans="3:6" ht="12.75">
      <c r="C120" s="326"/>
      <c r="D120" s="326"/>
      <c r="E120" s="326"/>
      <c r="F120" s="326"/>
    </row>
    <row r="121" spans="3:6" ht="12.75">
      <c r="C121" s="326"/>
      <c r="D121" s="326"/>
      <c r="E121" s="326"/>
      <c r="F121" s="326"/>
    </row>
    <row r="122" spans="3:6" ht="12.75">
      <c r="C122" s="326"/>
      <c r="D122" s="326"/>
      <c r="E122" s="326"/>
      <c r="F122" s="326"/>
    </row>
    <row r="123" spans="3:6" ht="12.75">
      <c r="C123" s="326"/>
      <c r="D123" s="326"/>
      <c r="E123" s="326"/>
      <c r="F123" s="326"/>
    </row>
    <row r="124" spans="3:6" ht="12.75">
      <c r="C124" s="326"/>
      <c r="D124" s="326"/>
      <c r="E124" s="326"/>
      <c r="F124" s="326"/>
    </row>
    <row r="125" spans="3:6" ht="12.75">
      <c r="C125" s="326"/>
      <c r="D125" s="326"/>
      <c r="E125" s="326"/>
      <c r="F125" s="326"/>
    </row>
    <row r="126" spans="3:6" ht="12.75">
      <c r="C126" s="326"/>
      <c r="D126" s="326"/>
      <c r="E126" s="326"/>
      <c r="F126" s="326"/>
    </row>
    <row r="127" spans="3:6" ht="12.75">
      <c r="C127" s="326"/>
      <c r="D127" s="326"/>
      <c r="E127" s="326"/>
      <c r="F127" s="326"/>
    </row>
    <row r="128" spans="3:6" ht="12.75">
      <c r="C128" s="326"/>
      <c r="D128" s="326"/>
      <c r="E128" s="326"/>
      <c r="F128" s="326"/>
    </row>
    <row r="129" spans="3:6" ht="12.75">
      <c r="C129" s="326"/>
      <c r="D129" s="326"/>
      <c r="E129" s="326"/>
      <c r="F129" s="326"/>
    </row>
    <row r="130" spans="3:6" ht="12.75">
      <c r="C130" s="326"/>
      <c r="D130" s="326"/>
      <c r="E130" s="326"/>
      <c r="F130" s="326"/>
    </row>
    <row r="131" spans="3:6" ht="12.75">
      <c r="C131" s="326"/>
      <c r="D131" s="326"/>
      <c r="E131" s="326"/>
      <c r="F131" s="326"/>
    </row>
    <row r="132" spans="3:6" ht="12.75">
      <c r="C132" s="326"/>
      <c r="D132" s="326"/>
      <c r="E132" s="326"/>
      <c r="F132" s="326"/>
    </row>
    <row r="133" spans="3:6" ht="12.75">
      <c r="C133" s="326"/>
      <c r="D133" s="326"/>
      <c r="E133" s="326"/>
      <c r="F133" s="326"/>
    </row>
    <row r="134" spans="3:6" ht="12.75">
      <c r="C134" s="326"/>
      <c r="D134" s="326"/>
      <c r="E134" s="326"/>
      <c r="F134" s="326"/>
    </row>
    <row r="135" spans="3:6" ht="12.75">
      <c r="C135" s="326"/>
      <c r="D135" s="326"/>
      <c r="E135" s="326"/>
      <c r="F135" s="326"/>
    </row>
    <row r="136" spans="3:6" ht="12.75">
      <c r="C136" s="326"/>
      <c r="D136" s="326"/>
      <c r="E136" s="326"/>
      <c r="F136" s="326"/>
    </row>
    <row r="137" spans="3:6" ht="12.75">
      <c r="C137" s="326"/>
      <c r="D137" s="326"/>
      <c r="E137" s="326"/>
      <c r="F137" s="326"/>
    </row>
    <row r="138" spans="3:6" ht="12.75">
      <c r="C138" s="326"/>
      <c r="D138" s="326"/>
      <c r="E138" s="326"/>
      <c r="F138" s="326"/>
    </row>
    <row r="139" spans="3:6" ht="12.75">
      <c r="C139" s="326"/>
      <c r="D139" s="326"/>
      <c r="E139" s="326"/>
      <c r="F139" s="326"/>
    </row>
    <row r="140" spans="3:6" ht="12.75">
      <c r="C140" s="326"/>
      <c r="D140" s="326"/>
      <c r="E140" s="326"/>
      <c r="F140" s="326"/>
    </row>
    <row r="141" spans="3:6" ht="12.75">
      <c r="C141" s="326"/>
      <c r="D141" s="326"/>
      <c r="E141" s="326"/>
      <c r="F141" s="326"/>
    </row>
    <row r="142" spans="3:6" ht="12.75">
      <c r="C142" s="326"/>
      <c r="D142" s="326"/>
      <c r="E142" s="326"/>
      <c r="F142" s="326"/>
    </row>
    <row r="143" spans="3:6" ht="12.75">
      <c r="C143" s="326"/>
      <c r="D143" s="326"/>
      <c r="E143" s="326"/>
      <c r="F143" s="326"/>
    </row>
    <row r="144" spans="3:6" ht="12.75">
      <c r="C144" s="326"/>
      <c r="D144" s="326"/>
      <c r="E144" s="326"/>
      <c r="F144" s="326"/>
    </row>
    <row r="145" spans="3:6" ht="12.75">
      <c r="C145" s="326"/>
      <c r="D145" s="326"/>
      <c r="E145" s="326"/>
      <c r="F145" s="326"/>
    </row>
    <row r="146" spans="3:6" ht="12.75">
      <c r="C146" s="326"/>
      <c r="D146" s="326"/>
      <c r="E146" s="326"/>
      <c r="F146" s="326"/>
    </row>
    <row r="147" spans="3:6" ht="12.75">
      <c r="C147" s="326"/>
      <c r="D147" s="326"/>
      <c r="E147" s="326"/>
      <c r="F147" s="326"/>
    </row>
    <row r="148" spans="3:6" ht="12.75">
      <c r="C148" s="326"/>
      <c r="D148" s="326"/>
      <c r="E148" s="326"/>
      <c r="F148" s="326"/>
    </row>
    <row r="149" spans="3:6" ht="12.75">
      <c r="C149" s="326"/>
      <c r="D149" s="326"/>
      <c r="E149" s="326"/>
      <c r="F149" s="326"/>
    </row>
    <row r="150" spans="3:6" ht="12.75">
      <c r="C150" s="326"/>
      <c r="D150" s="326"/>
      <c r="E150" s="326"/>
      <c r="F150" s="326"/>
    </row>
    <row r="151" spans="3:6" ht="12.75">
      <c r="C151" s="326"/>
      <c r="D151" s="326"/>
      <c r="E151" s="326"/>
      <c r="F151" s="326"/>
    </row>
    <row r="152" spans="3:6" ht="12.75">
      <c r="C152" s="326"/>
      <c r="D152" s="326"/>
      <c r="E152" s="326"/>
      <c r="F152" s="326"/>
    </row>
    <row r="153" spans="3:6" ht="12.75">
      <c r="C153" s="326"/>
      <c r="D153" s="326"/>
      <c r="E153" s="326"/>
      <c r="F153" s="326"/>
    </row>
    <row r="154" spans="3:6" ht="12.75">
      <c r="C154" s="326"/>
      <c r="D154" s="326"/>
      <c r="E154" s="326"/>
      <c r="F154" s="326"/>
    </row>
    <row r="155" spans="3:6" ht="12.75">
      <c r="C155" s="326"/>
      <c r="D155" s="326"/>
      <c r="E155" s="326"/>
      <c r="F155" s="326"/>
    </row>
    <row r="156" spans="3:6" ht="12.75">
      <c r="C156" s="326"/>
      <c r="D156" s="326"/>
      <c r="E156" s="326"/>
      <c r="F156" s="326"/>
    </row>
    <row r="157" spans="3:6" ht="12.75">
      <c r="C157" s="326"/>
      <c r="D157" s="326"/>
      <c r="E157" s="326"/>
      <c r="F157" s="326"/>
    </row>
    <row r="158" spans="3:6" ht="12.75">
      <c r="C158" s="326"/>
      <c r="D158" s="326"/>
      <c r="E158" s="326"/>
      <c r="F158" s="326"/>
    </row>
    <row r="159" spans="3:6" ht="12.75">
      <c r="C159" s="326"/>
      <c r="D159" s="326"/>
      <c r="E159" s="326"/>
      <c r="F159" s="326"/>
    </row>
    <row r="160" spans="3:6" ht="12.75">
      <c r="C160" s="326"/>
      <c r="D160" s="326"/>
      <c r="E160" s="326"/>
      <c r="F160" s="326"/>
    </row>
    <row r="161" spans="3:6" ht="12.75">
      <c r="C161" s="326"/>
      <c r="D161" s="326"/>
      <c r="E161" s="326"/>
      <c r="F161" s="326"/>
    </row>
    <row r="162" spans="3:6" ht="12.75">
      <c r="C162" s="326"/>
      <c r="D162" s="326"/>
      <c r="E162" s="326"/>
      <c r="F162" s="326"/>
    </row>
    <row r="163" spans="3:6" ht="12.75">
      <c r="C163" s="326"/>
      <c r="D163" s="326"/>
      <c r="E163" s="326"/>
      <c r="F163" s="326"/>
    </row>
    <row r="164" spans="3:6" ht="12.75">
      <c r="C164" s="326"/>
      <c r="D164" s="326"/>
      <c r="E164" s="326"/>
      <c r="F164" s="326"/>
    </row>
    <row r="165" spans="3:6" ht="12.75">
      <c r="C165" s="326"/>
      <c r="D165" s="326"/>
      <c r="E165" s="326"/>
      <c r="F165" s="326"/>
    </row>
    <row r="166" spans="3:6" ht="12.75">
      <c r="C166" s="326"/>
      <c r="D166" s="326"/>
      <c r="E166" s="326"/>
      <c r="F166" s="326"/>
    </row>
    <row r="167" spans="3:6" ht="12.75">
      <c r="C167" s="326"/>
      <c r="D167" s="326"/>
      <c r="E167" s="326"/>
      <c r="F167" s="326"/>
    </row>
    <row r="168" spans="3:6" ht="12.75">
      <c r="C168" s="326"/>
      <c r="D168" s="326"/>
      <c r="E168" s="326"/>
      <c r="F168" s="326"/>
    </row>
    <row r="169" spans="3:6" ht="12.75">
      <c r="C169" s="326"/>
      <c r="D169" s="326"/>
      <c r="E169" s="326"/>
      <c r="F169" s="326"/>
    </row>
    <row r="170" spans="3:6" ht="12.75">
      <c r="C170" s="326"/>
      <c r="D170" s="326"/>
      <c r="E170" s="326"/>
      <c r="F170" s="326"/>
    </row>
    <row r="171" spans="3:6" ht="12.75">
      <c r="C171" s="326"/>
      <c r="D171" s="326"/>
      <c r="E171" s="326"/>
      <c r="F171" s="326"/>
    </row>
    <row r="172" spans="3:6" ht="12.75">
      <c r="C172" s="326"/>
      <c r="D172" s="326"/>
      <c r="E172" s="326"/>
      <c r="F172" s="326"/>
    </row>
    <row r="173" spans="3:6" ht="12.75">
      <c r="C173" s="326"/>
      <c r="D173" s="326"/>
      <c r="E173" s="326"/>
      <c r="F173" s="326"/>
    </row>
    <row r="174" spans="3:6" ht="12.75">
      <c r="C174" s="326"/>
      <c r="D174" s="326"/>
      <c r="E174" s="326"/>
      <c r="F174" s="326"/>
    </row>
    <row r="175" spans="3:6" ht="12.75">
      <c r="C175" s="326"/>
      <c r="D175" s="326"/>
      <c r="E175" s="326"/>
      <c r="F175" s="326"/>
    </row>
    <row r="176" spans="3:6" ht="12.75">
      <c r="C176" s="326"/>
      <c r="D176" s="326"/>
      <c r="E176" s="326"/>
      <c r="F176" s="326"/>
    </row>
    <row r="177" spans="3:6" ht="12.75">
      <c r="C177" s="326"/>
      <c r="D177" s="326"/>
      <c r="E177" s="326"/>
      <c r="F177" s="326"/>
    </row>
    <row r="178" spans="3:6" ht="12.75">
      <c r="C178" s="326"/>
      <c r="D178" s="326"/>
      <c r="E178" s="326"/>
      <c r="F178" s="326"/>
    </row>
    <row r="179" spans="3:6" ht="12.75">
      <c r="C179" s="326"/>
      <c r="D179" s="326"/>
      <c r="E179" s="326"/>
      <c r="F179" s="326"/>
    </row>
    <row r="180" spans="3:6" ht="12.75">
      <c r="C180" s="326"/>
      <c r="D180" s="326"/>
      <c r="E180" s="326"/>
      <c r="F180" s="326"/>
    </row>
    <row r="181" spans="3:6" ht="12.75">
      <c r="C181" s="326"/>
      <c r="D181" s="326"/>
      <c r="E181" s="326"/>
      <c r="F181" s="326"/>
    </row>
    <row r="182" spans="3:6" ht="12.75">
      <c r="C182" s="326"/>
      <c r="D182" s="326"/>
      <c r="E182" s="326"/>
      <c r="F182" s="326"/>
    </row>
    <row r="183" spans="3:6" ht="12.75">
      <c r="C183" s="326"/>
      <c r="D183" s="326"/>
      <c r="E183" s="326"/>
      <c r="F183" s="326"/>
    </row>
    <row r="184" spans="3:6" ht="12.75">
      <c r="C184" s="326"/>
      <c r="D184" s="326"/>
      <c r="E184" s="326"/>
      <c r="F184" s="326"/>
    </row>
    <row r="185" spans="3:6" ht="12.75">
      <c r="C185" s="326"/>
      <c r="D185" s="326"/>
      <c r="E185" s="326"/>
      <c r="F185" s="326"/>
    </row>
    <row r="186" spans="3:6" ht="12.75">
      <c r="C186" s="326"/>
      <c r="D186" s="326"/>
      <c r="E186" s="326"/>
      <c r="F186" s="326"/>
    </row>
    <row r="187" spans="3:6" ht="12.75">
      <c r="C187" s="326"/>
      <c r="D187" s="326"/>
      <c r="E187" s="326"/>
      <c r="F187" s="326"/>
    </row>
    <row r="188" spans="3:6" ht="12.75">
      <c r="C188" s="326"/>
      <c r="D188" s="326"/>
      <c r="E188" s="326"/>
      <c r="F188" s="326"/>
    </row>
    <row r="189" spans="3:6" ht="12.75">
      <c r="C189" s="326"/>
      <c r="D189" s="326"/>
      <c r="E189" s="326"/>
      <c r="F189" s="326"/>
    </row>
    <row r="190" spans="3:6" ht="12.75">
      <c r="C190" s="326"/>
      <c r="D190" s="326"/>
      <c r="E190" s="326"/>
      <c r="F190" s="326"/>
    </row>
    <row r="191" spans="3:6" ht="12.75">
      <c r="C191" s="326"/>
      <c r="D191" s="326"/>
      <c r="E191" s="326"/>
      <c r="F191" s="326"/>
    </row>
    <row r="192" spans="3:6" ht="12.75">
      <c r="C192" s="326"/>
      <c r="D192" s="326"/>
      <c r="E192" s="326"/>
      <c r="F192" s="326"/>
    </row>
    <row r="193" spans="3:6" ht="12.75">
      <c r="C193" s="326"/>
      <c r="D193" s="326"/>
      <c r="E193" s="326"/>
      <c r="F193" s="326"/>
    </row>
    <row r="194" spans="3:6" ht="12.75">
      <c r="C194" s="326"/>
      <c r="D194" s="326"/>
      <c r="E194" s="326"/>
      <c r="F194" s="326"/>
    </row>
    <row r="195" spans="3:6" ht="12.75">
      <c r="C195" s="326"/>
      <c r="D195" s="326"/>
      <c r="E195" s="326"/>
      <c r="F195" s="326"/>
    </row>
    <row r="196" spans="3:6" ht="12.75">
      <c r="C196" s="326"/>
      <c r="D196" s="326"/>
      <c r="E196" s="326"/>
      <c r="F196" s="326"/>
    </row>
    <row r="197" spans="3:6" ht="12.75">
      <c r="C197" s="326"/>
      <c r="D197" s="326"/>
      <c r="E197" s="326"/>
      <c r="F197" s="326"/>
    </row>
    <row r="198" spans="3:6" ht="12.75">
      <c r="C198" s="326"/>
      <c r="D198" s="326"/>
      <c r="E198" s="326"/>
      <c r="F198" s="326"/>
    </row>
    <row r="199" spans="3:6" ht="12.75">
      <c r="C199" s="326"/>
      <c r="D199" s="326"/>
      <c r="E199" s="326"/>
      <c r="F199" s="326"/>
    </row>
    <row r="200" spans="3:6" ht="12.75">
      <c r="C200" s="326"/>
      <c r="D200" s="326"/>
      <c r="E200" s="326"/>
      <c r="F200" s="326"/>
    </row>
    <row r="201" spans="3:6" ht="12.75">
      <c r="C201" s="326"/>
      <c r="D201" s="326"/>
      <c r="E201" s="326"/>
      <c r="F201" s="326"/>
    </row>
    <row r="202" spans="3:6" ht="12.75">
      <c r="C202" s="326"/>
      <c r="D202" s="326"/>
      <c r="E202" s="326"/>
      <c r="F202" s="326"/>
    </row>
    <row r="203" spans="3:6" ht="12.75">
      <c r="C203" s="326"/>
      <c r="D203" s="326"/>
      <c r="E203" s="326"/>
      <c r="F203" s="326"/>
    </row>
    <row r="204" spans="3:6" ht="12.75">
      <c r="C204" s="326"/>
      <c r="D204" s="326"/>
      <c r="E204" s="326"/>
      <c r="F204" s="326"/>
    </row>
    <row r="205" spans="3:6" ht="12.75">
      <c r="C205" s="326"/>
      <c r="D205" s="326"/>
      <c r="E205" s="326"/>
      <c r="F205" s="326"/>
    </row>
    <row r="206" spans="3:6" ht="12.75">
      <c r="C206" s="326"/>
      <c r="D206" s="326"/>
      <c r="E206" s="326"/>
      <c r="F206" s="326"/>
    </row>
    <row r="207" spans="3:6" ht="12.75">
      <c r="C207" s="326"/>
      <c r="D207" s="326"/>
      <c r="E207" s="326"/>
      <c r="F207" s="326"/>
    </row>
    <row r="208" spans="3:6" ht="12.75">
      <c r="C208" s="326"/>
      <c r="D208" s="326"/>
      <c r="E208" s="326"/>
      <c r="F208" s="326"/>
    </row>
    <row r="209" spans="3:6" ht="12.75">
      <c r="C209" s="326"/>
      <c r="D209" s="326"/>
      <c r="E209" s="326"/>
      <c r="F209" s="326"/>
    </row>
    <row r="210" spans="3:6" ht="12.75">
      <c r="C210" s="326"/>
      <c r="D210" s="326"/>
      <c r="E210" s="326"/>
      <c r="F210" s="326"/>
    </row>
    <row r="211" spans="3:6" ht="12.75">
      <c r="C211" s="326"/>
      <c r="D211" s="326"/>
      <c r="E211" s="326"/>
      <c r="F211" s="326"/>
    </row>
    <row r="212" spans="3:6" ht="12.75">
      <c r="C212" s="326"/>
      <c r="D212" s="326"/>
      <c r="E212" s="326"/>
      <c r="F212" s="326"/>
    </row>
    <row r="213" spans="3:6" ht="12.75">
      <c r="C213" s="326"/>
      <c r="D213" s="326"/>
      <c r="E213" s="326"/>
      <c r="F213" s="326"/>
    </row>
    <row r="214" spans="3:6" ht="12.75">
      <c r="C214" s="326"/>
      <c r="D214" s="326"/>
      <c r="E214" s="326"/>
      <c r="F214" s="326"/>
    </row>
    <row r="215" spans="3:6" ht="12.75">
      <c r="C215" s="326"/>
      <c r="D215" s="326"/>
      <c r="E215" s="326"/>
      <c r="F215" s="326"/>
    </row>
    <row r="216" spans="3:6" ht="12.75">
      <c r="C216" s="326"/>
      <c r="D216" s="326"/>
      <c r="E216" s="326"/>
      <c r="F216" s="326"/>
    </row>
    <row r="217" spans="3:6" ht="12.75">
      <c r="C217" s="326"/>
      <c r="D217" s="326"/>
      <c r="E217" s="326"/>
      <c r="F217" s="326"/>
    </row>
    <row r="218" spans="3:6" ht="12.75">
      <c r="C218" s="326"/>
      <c r="D218" s="326"/>
      <c r="E218" s="326"/>
      <c r="F218" s="326"/>
    </row>
  </sheetData>
  <mergeCells count="2">
    <mergeCell ref="C3:D3"/>
    <mergeCell ref="F3:G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workbookViewId="0" topLeftCell="A1">
      <selection activeCell="K22" sqref="K22"/>
    </sheetView>
  </sheetViews>
  <sheetFormatPr defaultColWidth="9.140625" defaultRowHeight="12.75"/>
  <cols>
    <col min="1" max="1" width="41.57421875" style="322" bestFit="1" customWidth="1"/>
    <col min="2" max="2" width="4.8515625" style="322" bestFit="1" customWidth="1"/>
    <col min="3" max="3" width="11.00390625" style="321" customWidth="1"/>
    <col min="4" max="4" width="11.57421875" style="321" customWidth="1"/>
    <col min="5" max="5" width="2.140625" style="393" customWidth="1"/>
    <col min="6" max="6" width="10.421875" style="321" customWidth="1"/>
    <col min="7" max="7" width="11.28125" style="320" customWidth="1"/>
    <col min="8" max="16384" width="9.140625" style="320" customWidth="1"/>
  </cols>
  <sheetData>
    <row r="1" spans="1:6" s="318" customFormat="1" ht="15">
      <c r="A1" s="347" t="s">
        <v>334</v>
      </c>
      <c r="B1" s="324"/>
      <c r="C1" s="323"/>
      <c r="D1" s="323"/>
      <c r="E1" s="391"/>
      <c r="F1" s="323"/>
    </row>
    <row r="2" spans="1:7" s="318" customFormat="1" ht="12.75">
      <c r="A2" s="327"/>
      <c r="B2" s="327"/>
      <c r="C2" s="387"/>
      <c r="D2" s="387"/>
      <c r="E2" s="387"/>
      <c r="F2" s="387"/>
      <c r="G2" s="387"/>
    </row>
    <row r="3" spans="1:7" s="318" customFormat="1" ht="12.75" customHeight="1">
      <c r="A3" s="327"/>
      <c r="B3" s="327"/>
      <c r="C3" s="407" t="s">
        <v>352</v>
      </c>
      <c r="D3" s="407"/>
      <c r="E3" s="388"/>
      <c r="F3" s="407" t="s">
        <v>347</v>
      </c>
      <c r="G3" s="407"/>
    </row>
    <row r="4" spans="1:7" ht="38.25" customHeight="1">
      <c r="A4" s="386" t="s">
        <v>313</v>
      </c>
      <c r="B4" s="325" t="s">
        <v>314</v>
      </c>
      <c r="C4" s="325" t="s">
        <v>343</v>
      </c>
      <c r="D4" s="325" t="s">
        <v>357</v>
      </c>
      <c r="E4" s="349"/>
      <c r="F4" s="325" t="s">
        <v>343</v>
      </c>
      <c r="G4" s="325" t="s">
        <v>357</v>
      </c>
    </row>
    <row r="5" spans="1:7" ht="8.25" customHeight="1">
      <c r="A5" s="326"/>
      <c r="B5" s="326"/>
      <c r="C5" s="326"/>
      <c r="D5" s="326"/>
      <c r="E5" s="334"/>
      <c r="F5" s="326"/>
      <c r="G5" s="326"/>
    </row>
    <row r="6" spans="1:7" ht="16.5" customHeight="1">
      <c r="A6" s="327" t="s">
        <v>315</v>
      </c>
      <c r="B6" s="326"/>
      <c r="C6" s="326"/>
      <c r="D6" s="326"/>
      <c r="E6" s="334"/>
      <c r="F6" s="326"/>
      <c r="G6" s="326"/>
    </row>
    <row r="7" spans="1:7" ht="8.25" customHeight="1">
      <c r="A7" s="326"/>
      <c r="B7" s="326"/>
      <c r="C7" s="326"/>
      <c r="D7" s="326"/>
      <c r="E7" s="334"/>
      <c r="F7" s="326"/>
      <c r="G7" s="326"/>
    </row>
    <row r="8" spans="1:7" ht="16.5" customHeight="1">
      <c r="A8" s="327" t="s">
        <v>93</v>
      </c>
      <c r="B8" s="326"/>
      <c r="C8" s="326"/>
      <c r="D8" s="326"/>
      <c r="E8" s="334"/>
      <c r="F8" s="326"/>
      <c r="G8" s="326"/>
    </row>
    <row r="9" spans="1:8" ht="25.5">
      <c r="A9" s="328" t="s">
        <v>301</v>
      </c>
      <c r="B9" s="343">
        <v>29</v>
      </c>
      <c r="C9" s="326">
        <v>437770</v>
      </c>
      <c r="D9" s="326"/>
      <c r="E9" s="334"/>
      <c r="F9" s="326">
        <v>441277</v>
      </c>
      <c r="G9" s="326"/>
      <c r="H9" s="326"/>
    </row>
    <row r="10" spans="1:8" ht="25.5">
      <c r="A10" s="328" t="s">
        <v>302</v>
      </c>
      <c r="B10" s="343">
        <v>29</v>
      </c>
      <c r="C10" s="326">
        <v>1588</v>
      </c>
      <c r="D10" s="326"/>
      <c r="E10" s="334"/>
      <c r="F10" s="326">
        <v>1613</v>
      </c>
      <c r="G10" s="326"/>
      <c r="H10" s="326"/>
    </row>
    <row r="11" spans="1:7" ht="12.75">
      <c r="A11" s="329" t="s">
        <v>303</v>
      </c>
      <c r="B11" s="329"/>
      <c r="C11" s="330">
        <f>+C9+C10</f>
        <v>439358</v>
      </c>
      <c r="D11" s="330"/>
      <c r="E11" s="331"/>
      <c r="F11" s="330">
        <f>+F9+F10</f>
        <v>442890</v>
      </c>
      <c r="G11" s="330"/>
    </row>
    <row r="12" spans="1:7" ht="8.25" customHeight="1">
      <c r="A12" s="327"/>
      <c r="B12" s="327"/>
      <c r="C12" s="331"/>
      <c r="D12" s="331"/>
      <c r="E12" s="331"/>
      <c r="F12" s="331"/>
      <c r="G12" s="331"/>
    </row>
    <row r="13" spans="1:7" ht="14.25" customHeight="1">
      <c r="A13" s="327" t="s">
        <v>304</v>
      </c>
      <c r="B13" s="327"/>
      <c r="C13" s="331"/>
      <c r="D13" s="331"/>
      <c r="E13" s="331"/>
      <c r="F13" s="331"/>
      <c r="G13" s="331"/>
    </row>
    <row r="14" spans="1:8" ht="12.75">
      <c r="A14" s="332" t="s">
        <v>309</v>
      </c>
      <c r="B14" s="333">
        <v>30</v>
      </c>
      <c r="C14" s="334">
        <v>334156</v>
      </c>
      <c r="D14" s="334">
        <v>2900</v>
      </c>
      <c r="E14" s="334"/>
      <c r="F14" s="334">
        <v>371048</v>
      </c>
      <c r="G14" s="334">
        <v>2900</v>
      </c>
      <c r="H14" s="334"/>
    </row>
    <row r="15" spans="1:7" ht="12.75">
      <c r="A15" s="344" t="s">
        <v>269</v>
      </c>
      <c r="B15" s="343">
        <v>31</v>
      </c>
      <c r="C15" s="326">
        <v>163</v>
      </c>
      <c r="D15" s="326"/>
      <c r="E15" s="334"/>
      <c r="F15" s="326">
        <v>88</v>
      </c>
      <c r="G15" s="326"/>
    </row>
    <row r="16" spans="1:7" ht="12.75">
      <c r="A16" s="332" t="s">
        <v>306</v>
      </c>
      <c r="B16" s="333">
        <v>32</v>
      </c>
      <c r="C16" s="334">
        <f>16811+155</f>
        <v>16966</v>
      </c>
      <c r="D16" s="334"/>
      <c r="E16" s="334"/>
      <c r="F16" s="334">
        <f>16838+155</f>
        <v>16993</v>
      </c>
      <c r="G16" s="334"/>
    </row>
    <row r="17" spans="1:7" ht="12.75">
      <c r="A17" s="332" t="s">
        <v>307</v>
      </c>
      <c r="B17" s="333">
        <v>33</v>
      </c>
      <c r="C17" s="334">
        <f>31637-155</f>
        <v>31482</v>
      </c>
      <c r="D17" s="334"/>
      <c r="E17" s="334"/>
      <c r="F17" s="334">
        <f>32493-155</f>
        <v>32338</v>
      </c>
      <c r="G17" s="334"/>
    </row>
    <row r="18" spans="1:7" ht="12.75">
      <c r="A18" s="335" t="s">
        <v>305</v>
      </c>
      <c r="B18" s="333">
        <v>34</v>
      </c>
      <c r="C18" s="375">
        <v>57327</v>
      </c>
      <c r="D18" s="375"/>
      <c r="E18" s="375"/>
      <c r="F18" s="375">
        <v>58636</v>
      </c>
      <c r="G18" s="375"/>
    </row>
    <row r="19" spans="1:7" ht="12.75">
      <c r="A19" s="344" t="s">
        <v>310</v>
      </c>
      <c r="B19" s="343">
        <v>35</v>
      </c>
      <c r="C19" s="326">
        <v>3462</v>
      </c>
      <c r="D19" s="326"/>
      <c r="E19" s="334"/>
      <c r="F19" s="326">
        <v>3361</v>
      </c>
      <c r="G19" s="326"/>
    </row>
    <row r="20" spans="1:7" ht="12.75">
      <c r="A20" s="335" t="s">
        <v>322</v>
      </c>
      <c r="B20" s="333">
        <v>36</v>
      </c>
      <c r="C20" s="334">
        <f>1003+3195</f>
        <v>4198</v>
      </c>
      <c r="D20" s="334"/>
      <c r="E20" s="334"/>
      <c r="F20" s="334">
        <f>3199+1003</f>
        <v>4202</v>
      </c>
      <c r="G20" s="334"/>
    </row>
    <row r="21" spans="1:7" ht="12.75">
      <c r="A21" s="336" t="s">
        <v>268</v>
      </c>
      <c r="B21" s="337"/>
      <c r="C21" s="330">
        <f>SUM(C14:C20)</f>
        <v>447754</v>
      </c>
      <c r="D21" s="330"/>
      <c r="E21" s="331"/>
      <c r="F21" s="330">
        <f>SUM(F14:F20)</f>
        <v>486666</v>
      </c>
      <c r="G21" s="330"/>
    </row>
    <row r="22" spans="1:7" ht="7.5" customHeight="1">
      <c r="A22" s="338"/>
      <c r="B22" s="339"/>
      <c r="C22" s="340"/>
      <c r="D22" s="340"/>
      <c r="E22" s="331"/>
      <c r="F22" s="340"/>
      <c r="G22" s="340"/>
    </row>
    <row r="23" spans="1:7" ht="14.25" customHeight="1">
      <c r="A23" s="327" t="s">
        <v>312</v>
      </c>
      <c r="B23" s="341"/>
      <c r="C23" s="340"/>
      <c r="D23" s="340"/>
      <c r="E23" s="331"/>
      <c r="F23" s="340"/>
      <c r="G23" s="340"/>
    </row>
    <row r="24" spans="1:8" ht="12.75">
      <c r="A24" s="342" t="s">
        <v>308</v>
      </c>
      <c r="B24" s="343">
        <v>30</v>
      </c>
      <c r="C24" s="326">
        <v>230471</v>
      </c>
      <c r="D24" s="326"/>
      <c r="E24" s="334"/>
      <c r="F24" s="326">
        <v>156800</v>
      </c>
      <c r="G24" s="326"/>
      <c r="H24" s="326"/>
    </row>
    <row r="25" spans="1:7" ht="12.75">
      <c r="A25" s="344" t="s">
        <v>269</v>
      </c>
      <c r="B25" s="343">
        <v>31</v>
      </c>
      <c r="C25" s="326">
        <v>343793</v>
      </c>
      <c r="D25" s="326">
        <v>16623</v>
      </c>
      <c r="E25" s="334"/>
      <c r="F25" s="326">
        <v>352627</v>
      </c>
      <c r="G25" s="326">
        <v>12857</v>
      </c>
    </row>
    <row r="26" spans="1:7" ht="12.75">
      <c r="A26" s="344" t="s">
        <v>310</v>
      </c>
      <c r="B26" s="343">
        <v>35</v>
      </c>
      <c r="C26" s="326">
        <v>24252</v>
      </c>
      <c r="D26" s="326"/>
      <c r="E26" s="334"/>
      <c r="F26" s="326">
        <v>19290</v>
      </c>
      <c r="G26" s="326"/>
    </row>
    <row r="27" spans="1:7" ht="12.75">
      <c r="A27" s="344" t="s">
        <v>311</v>
      </c>
      <c r="B27" s="333">
        <v>36</v>
      </c>
      <c r="C27" s="326">
        <f>12755+68539</f>
        <v>81294</v>
      </c>
      <c r="D27" s="326">
        <v>334</v>
      </c>
      <c r="E27" s="334"/>
      <c r="F27" s="326">
        <f>9728+59776-1</f>
        <v>69503</v>
      </c>
      <c r="G27" s="326">
        <v>342</v>
      </c>
    </row>
    <row r="28" spans="1:7" ht="12.75">
      <c r="A28" s="342" t="s">
        <v>270</v>
      </c>
      <c r="B28" s="333">
        <v>32</v>
      </c>
      <c r="C28" s="326">
        <f>15218+1432</f>
        <v>16650</v>
      </c>
      <c r="D28" s="326"/>
      <c r="E28" s="334"/>
      <c r="F28" s="326">
        <f>16514+1432</f>
        <v>17946</v>
      </c>
      <c r="G28" s="326"/>
    </row>
    <row r="29" spans="1:7" ht="12.75">
      <c r="A29" s="345" t="s">
        <v>271</v>
      </c>
      <c r="B29" s="330"/>
      <c r="C29" s="330">
        <f>SUM(C24:C28)</f>
        <v>696460</v>
      </c>
      <c r="D29" s="330"/>
      <c r="E29" s="331"/>
      <c r="F29" s="330">
        <f>SUM(F24:F28)</f>
        <v>616166</v>
      </c>
      <c r="G29" s="330"/>
    </row>
    <row r="30" spans="1:7" ht="7.5" customHeight="1">
      <c r="A30" s="326"/>
      <c r="B30" s="326"/>
      <c r="C30" s="326"/>
      <c r="D30" s="326"/>
      <c r="E30" s="334"/>
      <c r="F30" s="326"/>
      <c r="G30" s="326"/>
    </row>
    <row r="31" spans="1:7" ht="13.5" thickBot="1">
      <c r="A31" s="346" t="s">
        <v>316</v>
      </c>
      <c r="B31" s="346"/>
      <c r="C31" s="346">
        <f>+C29+C21+C11</f>
        <v>1583572</v>
      </c>
      <c r="D31" s="346"/>
      <c r="E31" s="331"/>
      <c r="F31" s="346">
        <f>+F29+F21+F11</f>
        <v>1545722</v>
      </c>
      <c r="G31" s="346"/>
    </row>
    <row r="32" spans="1:7" ht="13.5" thickTop="1">
      <c r="A32" s="326"/>
      <c r="B32" s="326"/>
      <c r="C32" s="326"/>
      <c r="D32" s="326"/>
      <c r="E32" s="334"/>
      <c r="F32" s="326"/>
      <c r="G32" s="326"/>
    </row>
    <row r="33" spans="1:6" ht="12.75">
      <c r="A33" s="326"/>
      <c r="B33" s="326"/>
      <c r="C33" s="326"/>
      <c r="D33" s="326"/>
      <c r="E33" s="334"/>
      <c r="F33" s="326"/>
    </row>
    <row r="34" spans="3:6" ht="15">
      <c r="C34" s="322"/>
      <c r="D34" s="322"/>
      <c r="E34" s="392"/>
      <c r="F34" s="322"/>
    </row>
    <row r="35" spans="1:6" ht="15">
      <c r="A35" s="326"/>
      <c r="C35" s="322"/>
      <c r="D35" s="322"/>
      <c r="E35" s="392"/>
      <c r="F35" s="322"/>
    </row>
    <row r="36" spans="3:6" ht="15">
      <c r="C36" s="322"/>
      <c r="D36" s="322"/>
      <c r="E36" s="392"/>
      <c r="F36" s="322"/>
    </row>
    <row r="37" spans="3:6" ht="15">
      <c r="C37" s="322"/>
      <c r="D37" s="322"/>
      <c r="E37" s="392"/>
      <c r="F37" s="322"/>
    </row>
    <row r="38" spans="3:6" ht="15">
      <c r="C38" s="322"/>
      <c r="D38" s="322"/>
      <c r="E38" s="392"/>
      <c r="F38" s="322"/>
    </row>
    <row r="39" spans="3:6" ht="15">
      <c r="C39" s="322"/>
      <c r="D39" s="322"/>
      <c r="E39" s="392"/>
      <c r="F39" s="322"/>
    </row>
    <row r="40" spans="3:6" ht="15">
      <c r="C40" s="322"/>
      <c r="D40" s="322"/>
      <c r="E40" s="392"/>
      <c r="F40" s="322"/>
    </row>
    <row r="41" spans="3:6" ht="15">
      <c r="C41" s="322"/>
      <c r="D41" s="322"/>
      <c r="E41" s="392"/>
      <c r="F41" s="322"/>
    </row>
    <row r="42" spans="3:6" ht="15">
      <c r="C42" s="322"/>
      <c r="D42" s="322"/>
      <c r="E42" s="392"/>
      <c r="F42" s="322"/>
    </row>
    <row r="43" spans="3:6" ht="15">
      <c r="C43" s="322"/>
      <c r="D43" s="322"/>
      <c r="E43" s="392"/>
      <c r="F43" s="322"/>
    </row>
    <row r="44" spans="3:6" ht="15">
      <c r="C44" s="322"/>
      <c r="D44" s="322"/>
      <c r="E44" s="392"/>
      <c r="F44" s="322"/>
    </row>
    <row r="45" spans="3:6" ht="15">
      <c r="C45" s="322"/>
      <c r="D45" s="322"/>
      <c r="E45" s="392"/>
      <c r="F45" s="322"/>
    </row>
    <row r="46" spans="3:6" ht="15">
      <c r="C46" s="322"/>
      <c r="D46" s="322"/>
      <c r="E46" s="392"/>
      <c r="F46" s="322"/>
    </row>
    <row r="47" spans="3:6" ht="15">
      <c r="C47" s="322"/>
      <c r="D47" s="322"/>
      <c r="E47" s="392"/>
      <c r="F47" s="322"/>
    </row>
    <row r="48" spans="3:6" ht="15">
      <c r="C48" s="322"/>
      <c r="D48" s="322"/>
      <c r="E48" s="392"/>
      <c r="F48" s="322"/>
    </row>
    <row r="49" spans="3:6" ht="15">
      <c r="C49" s="322"/>
      <c r="D49" s="322"/>
      <c r="E49" s="392"/>
      <c r="F49" s="322"/>
    </row>
    <row r="50" spans="3:6" ht="15">
      <c r="C50" s="322"/>
      <c r="D50" s="322"/>
      <c r="E50" s="392"/>
      <c r="F50" s="322"/>
    </row>
    <row r="51" spans="3:6" ht="15">
      <c r="C51" s="322"/>
      <c r="D51" s="322"/>
      <c r="E51" s="392"/>
      <c r="F51" s="322"/>
    </row>
    <row r="52" spans="3:6" ht="15">
      <c r="C52" s="322"/>
      <c r="D52" s="322"/>
      <c r="E52" s="392"/>
      <c r="F52" s="322"/>
    </row>
    <row r="53" spans="3:6" ht="15">
      <c r="C53" s="322"/>
      <c r="D53" s="322"/>
      <c r="E53" s="392"/>
      <c r="F53" s="322"/>
    </row>
    <row r="54" spans="3:6" ht="15">
      <c r="C54" s="322"/>
      <c r="D54" s="322"/>
      <c r="E54" s="392"/>
      <c r="F54" s="322"/>
    </row>
    <row r="55" spans="3:6" ht="15">
      <c r="C55" s="322"/>
      <c r="D55" s="322"/>
      <c r="E55" s="392"/>
      <c r="F55" s="322"/>
    </row>
    <row r="56" spans="3:6" ht="15">
      <c r="C56" s="322"/>
      <c r="D56" s="322"/>
      <c r="E56" s="392"/>
      <c r="F56" s="322"/>
    </row>
    <row r="57" spans="3:6" ht="15">
      <c r="C57" s="322"/>
      <c r="D57" s="322"/>
      <c r="E57" s="392"/>
      <c r="F57" s="322"/>
    </row>
    <row r="58" spans="3:6" ht="15">
      <c r="C58" s="322"/>
      <c r="D58" s="322"/>
      <c r="E58" s="392"/>
      <c r="F58" s="322"/>
    </row>
    <row r="59" spans="3:6" ht="15">
      <c r="C59" s="322"/>
      <c r="D59" s="322"/>
      <c r="E59" s="392"/>
      <c r="F59" s="322"/>
    </row>
    <row r="60" spans="3:6" ht="15">
      <c r="C60" s="322"/>
      <c r="D60" s="322"/>
      <c r="E60" s="392"/>
      <c r="F60" s="322"/>
    </row>
    <row r="61" spans="3:6" ht="15">
      <c r="C61" s="322"/>
      <c r="D61" s="322"/>
      <c r="E61" s="392"/>
      <c r="F61" s="322"/>
    </row>
    <row r="62" spans="3:6" ht="15">
      <c r="C62" s="322"/>
      <c r="D62" s="322"/>
      <c r="E62" s="392"/>
      <c r="F62" s="322"/>
    </row>
    <row r="63" spans="3:6" ht="15">
      <c r="C63" s="322"/>
      <c r="D63" s="322"/>
      <c r="E63" s="392"/>
      <c r="F63" s="322"/>
    </row>
    <row r="64" spans="3:6" ht="15">
      <c r="C64" s="322"/>
      <c r="D64" s="322"/>
      <c r="E64" s="392"/>
      <c r="F64" s="322"/>
    </row>
    <row r="65" spans="3:6" ht="15">
      <c r="C65" s="322"/>
      <c r="D65" s="322"/>
      <c r="E65" s="392"/>
      <c r="F65" s="322"/>
    </row>
    <row r="66" spans="3:6" ht="15">
      <c r="C66" s="322"/>
      <c r="D66" s="322"/>
      <c r="E66" s="392"/>
      <c r="F66" s="322"/>
    </row>
    <row r="67" spans="3:6" ht="15">
      <c r="C67" s="322"/>
      <c r="D67" s="322"/>
      <c r="E67" s="392"/>
      <c r="F67" s="322"/>
    </row>
    <row r="68" spans="3:6" ht="15">
      <c r="C68" s="322"/>
      <c r="D68" s="322"/>
      <c r="E68" s="392"/>
      <c r="F68" s="322"/>
    </row>
    <row r="69" spans="3:6" ht="15">
      <c r="C69" s="322"/>
      <c r="D69" s="322"/>
      <c r="E69" s="392"/>
      <c r="F69" s="322"/>
    </row>
    <row r="70" spans="3:6" ht="15">
      <c r="C70" s="322"/>
      <c r="D70" s="322"/>
      <c r="E70" s="392"/>
      <c r="F70" s="322"/>
    </row>
    <row r="71" spans="3:6" ht="15">
      <c r="C71" s="322"/>
      <c r="D71" s="322"/>
      <c r="E71" s="392"/>
      <c r="F71" s="322"/>
    </row>
    <row r="72" spans="3:6" ht="15">
      <c r="C72" s="322"/>
      <c r="D72" s="322"/>
      <c r="E72" s="392"/>
      <c r="F72" s="322"/>
    </row>
    <row r="73" spans="3:6" ht="15">
      <c r="C73" s="322"/>
      <c r="D73" s="322"/>
      <c r="E73" s="392"/>
      <c r="F73" s="322"/>
    </row>
    <row r="74" spans="3:6" ht="15">
      <c r="C74" s="322"/>
      <c r="D74" s="322"/>
      <c r="E74" s="392"/>
      <c r="F74" s="322"/>
    </row>
    <row r="75" spans="3:6" ht="15">
      <c r="C75" s="322"/>
      <c r="D75" s="322"/>
      <c r="E75" s="392"/>
      <c r="F75" s="322"/>
    </row>
    <row r="76" spans="3:6" ht="15">
      <c r="C76" s="322"/>
      <c r="D76" s="322"/>
      <c r="E76" s="392"/>
      <c r="F76" s="322"/>
    </row>
    <row r="77" spans="3:6" ht="15">
      <c r="C77" s="322"/>
      <c r="D77" s="322"/>
      <c r="E77" s="392"/>
      <c r="F77" s="322"/>
    </row>
    <row r="78" spans="3:6" ht="15">
      <c r="C78" s="322"/>
      <c r="D78" s="322"/>
      <c r="E78" s="392"/>
      <c r="F78" s="322"/>
    </row>
    <row r="79" spans="3:6" ht="15">
      <c r="C79" s="322"/>
      <c r="D79" s="322"/>
      <c r="E79" s="392"/>
      <c r="F79" s="322"/>
    </row>
    <row r="80" spans="3:6" ht="15">
      <c r="C80" s="322"/>
      <c r="D80" s="322"/>
      <c r="E80" s="392"/>
      <c r="F80" s="322"/>
    </row>
    <row r="81" spans="3:6" ht="15">
      <c r="C81" s="322"/>
      <c r="D81" s="322"/>
      <c r="E81" s="392"/>
      <c r="F81" s="322"/>
    </row>
    <row r="82" spans="3:6" ht="15">
      <c r="C82" s="322"/>
      <c r="D82" s="322"/>
      <c r="E82" s="392"/>
      <c r="F82" s="322"/>
    </row>
    <row r="83" spans="3:6" ht="15">
      <c r="C83" s="322"/>
      <c r="D83" s="322"/>
      <c r="E83" s="392"/>
      <c r="F83" s="322"/>
    </row>
    <row r="84" spans="3:6" ht="15">
      <c r="C84" s="322"/>
      <c r="D84" s="322"/>
      <c r="E84" s="392"/>
      <c r="F84" s="322"/>
    </row>
    <row r="85" spans="3:6" ht="15">
      <c r="C85" s="322"/>
      <c r="D85" s="322"/>
      <c r="E85" s="392"/>
      <c r="F85" s="322"/>
    </row>
    <row r="86" spans="3:6" ht="15">
      <c r="C86" s="322"/>
      <c r="D86" s="322"/>
      <c r="E86" s="392"/>
      <c r="F86" s="322"/>
    </row>
    <row r="87" spans="3:6" ht="15">
      <c r="C87" s="322"/>
      <c r="D87" s="322"/>
      <c r="E87" s="392"/>
      <c r="F87" s="322"/>
    </row>
    <row r="88" spans="3:6" ht="15">
      <c r="C88" s="322"/>
      <c r="D88" s="322"/>
      <c r="E88" s="392"/>
      <c r="F88" s="322"/>
    </row>
    <row r="89" spans="3:6" ht="15">
      <c r="C89" s="322"/>
      <c r="D89" s="322"/>
      <c r="E89" s="392"/>
      <c r="F89" s="322"/>
    </row>
    <row r="90" spans="3:6" ht="15">
      <c r="C90" s="322"/>
      <c r="D90" s="322"/>
      <c r="E90" s="392"/>
      <c r="F90" s="322"/>
    </row>
    <row r="91" spans="3:6" ht="15">
      <c r="C91" s="322"/>
      <c r="D91" s="322"/>
      <c r="E91" s="392"/>
      <c r="F91" s="322"/>
    </row>
    <row r="92" spans="3:6" ht="15">
      <c r="C92" s="322"/>
      <c r="D92" s="322"/>
      <c r="E92" s="392"/>
      <c r="F92" s="322"/>
    </row>
    <row r="93" spans="3:6" ht="15">
      <c r="C93" s="322"/>
      <c r="D93" s="322"/>
      <c r="E93" s="392"/>
      <c r="F93" s="322"/>
    </row>
    <row r="94" spans="3:6" ht="15">
      <c r="C94" s="322"/>
      <c r="D94" s="322"/>
      <c r="E94" s="392"/>
      <c r="F94" s="322"/>
    </row>
    <row r="95" spans="3:6" ht="15">
      <c r="C95" s="322"/>
      <c r="D95" s="322"/>
      <c r="E95" s="392"/>
      <c r="F95" s="322"/>
    </row>
    <row r="96" spans="3:6" ht="15">
      <c r="C96" s="322"/>
      <c r="D96" s="322"/>
      <c r="E96" s="392"/>
      <c r="F96" s="322"/>
    </row>
    <row r="97" spans="3:6" ht="15">
      <c r="C97" s="322"/>
      <c r="D97" s="322"/>
      <c r="E97" s="392"/>
      <c r="F97" s="322"/>
    </row>
    <row r="98" spans="3:6" ht="15">
      <c r="C98" s="322"/>
      <c r="D98" s="322"/>
      <c r="E98" s="392"/>
      <c r="F98" s="322"/>
    </row>
    <row r="99" spans="3:6" ht="15">
      <c r="C99" s="322"/>
      <c r="D99" s="322"/>
      <c r="E99" s="392"/>
      <c r="F99" s="322"/>
    </row>
    <row r="100" spans="3:6" ht="15">
      <c r="C100" s="322"/>
      <c r="D100" s="322"/>
      <c r="E100" s="392"/>
      <c r="F100" s="322"/>
    </row>
    <row r="101" spans="3:6" ht="15">
      <c r="C101" s="322"/>
      <c r="D101" s="322"/>
      <c r="E101" s="392"/>
      <c r="F101" s="322"/>
    </row>
    <row r="102" spans="3:6" ht="15">
      <c r="C102" s="322"/>
      <c r="D102" s="322"/>
      <c r="E102" s="392"/>
      <c r="F102" s="322"/>
    </row>
    <row r="103" spans="3:6" ht="15">
      <c r="C103" s="322"/>
      <c r="D103" s="322"/>
      <c r="E103" s="392"/>
      <c r="F103" s="322"/>
    </row>
    <row r="104" spans="3:6" ht="15">
      <c r="C104" s="322"/>
      <c r="D104" s="322"/>
      <c r="E104" s="392"/>
      <c r="F104" s="322"/>
    </row>
    <row r="105" spans="3:6" ht="15">
      <c r="C105" s="322"/>
      <c r="D105" s="322"/>
      <c r="E105" s="392"/>
      <c r="F105" s="322"/>
    </row>
    <row r="106" spans="3:6" ht="15">
      <c r="C106" s="322"/>
      <c r="D106" s="322"/>
      <c r="E106" s="392"/>
      <c r="F106" s="322"/>
    </row>
    <row r="107" spans="3:6" ht="15">
      <c r="C107" s="322"/>
      <c r="D107" s="322"/>
      <c r="E107" s="392"/>
      <c r="F107" s="322"/>
    </row>
    <row r="108" spans="3:6" ht="15">
      <c r="C108" s="322"/>
      <c r="D108" s="322"/>
      <c r="E108" s="392"/>
      <c r="F108" s="322"/>
    </row>
    <row r="109" spans="3:6" ht="15">
      <c r="C109" s="322"/>
      <c r="D109" s="322"/>
      <c r="E109" s="392"/>
      <c r="F109" s="322"/>
    </row>
    <row r="110" spans="3:6" ht="15">
      <c r="C110" s="322"/>
      <c r="D110" s="322"/>
      <c r="E110" s="392"/>
      <c r="F110" s="322"/>
    </row>
    <row r="111" spans="3:6" ht="15">
      <c r="C111" s="322"/>
      <c r="D111" s="322"/>
      <c r="E111" s="392"/>
      <c r="F111" s="322"/>
    </row>
    <row r="112" spans="3:6" ht="15">
      <c r="C112" s="322"/>
      <c r="D112" s="322"/>
      <c r="E112" s="392"/>
      <c r="F112" s="322"/>
    </row>
    <row r="113" spans="3:6" ht="15">
      <c r="C113" s="322"/>
      <c r="D113" s="322"/>
      <c r="E113" s="392"/>
      <c r="F113" s="322"/>
    </row>
    <row r="114" spans="3:6" ht="15">
      <c r="C114" s="322"/>
      <c r="D114" s="322"/>
      <c r="E114" s="392"/>
      <c r="F114" s="322"/>
    </row>
    <row r="115" spans="3:6" ht="15">
      <c r="C115" s="322"/>
      <c r="D115" s="322"/>
      <c r="E115" s="392"/>
      <c r="F115" s="322"/>
    </row>
    <row r="116" spans="3:6" ht="15">
      <c r="C116" s="322"/>
      <c r="D116" s="322"/>
      <c r="E116" s="392"/>
      <c r="F116" s="322"/>
    </row>
    <row r="117" spans="3:6" ht="15">
      <c r="C117" s="322"/>
      <c r="D117" s="322"/>
      <c r="E117" s="392"/>
      <c r="F117" s="322"/>
    </row>
    <row r="118" spans="3:6" ht="15">
      <c r="C118" s="322"/>
      <c r="D118" s="322"/>
      <c r="E118" s="392"/>
      <c r="F118" s="322"/>
    </row>
    <row r="119" spans="3:6" ht="15">
      <c r="C119" s="322"/>
      <c r="D119" s="322"/>
      <c r="E119" s="392"/>
      <c r="F119" s="322"/>
    </row>
    <row r="120" spans="3:6" ht="15">
      <c r="C120" s="322"/>
      <c r="D120" s="322"/>
      <c r="E120" s="392"/>
      <c r="F120" s="322"/>
    </row>
    <row r="121" spans="3:6" ht="15">
      <c r="C121" s="322"/>
      <c r="D121" s="322"/>
      <c r="E121" s="392"/>
      <c r="F121" s="322"/>
    </row>
    <row r="122" spans="3:6" ht="15">
      <c r="C122" s="322"/>
      <c r="D122" s="322"/>
      <c r="E122" s="392"/>
      <c r="F122" s="322"/>
    </row>
    <row r="123" spans="3:6" ht="15">
      <c r="C123" s="322"/>
      <c r="D123" s="322"/>
      <c r="E123" s="392"/>
      <c r="F123" s="322"/>
    </row>
    <row r="124" spans="3:6" ht="15">
      <c r="C124" s="322"/>
      <c r="D124" s="322"/>
      <c r="E124" s="392"/>
      <c r="F124" s="322"/>
    </row>
    <row r="125" spans="3:6" ht="15">
      <c r="C125" s="322"/>
      <c r="D125" s="322"/>
      <c r="E125" s="392"/>
      <c r="F125" s="322"/>
    </row>
    <row r="126" spans="3:6" ht="15">
      <c r="C126" s="322"/>
      <c r="D126" s="322"/>
      <c r="E126" s="392"/>
      <c r="F126" s="322"/>
    </row>
    <row r="127" spans="3:6" ht="15">
      <c r="C127" s="322"/>
      <c r="D127" s="322"/>
      <c r="E127" s="392"/>
      <c r="F127" s="322"/>
    </row>
    <row r="128" spans="3:6" ht="15">
      <c r="C128" s="322"/>
      <c r="D128" s="322"/>
      <c r="E128" s="392"/>
      <c r="F128" s="322"/>
    </row>
    <row r="129" spans="3:6" ht="15">
      <c r="C129" s="322"/>
      <c r="D129" s="322"/>
      <c r="E129" s="392"/>
      <c r="F129" s="322"/>
    </row>
    <row r="130" spans="3:6" ht="15">
      <c r="C130" s="322"/>
      <c r="D130" s="322"/>
      <c r="E130" s="392"/>
      <c r="F130" s="322"/>
    </row>
    <row r="131" spans="3:6" ht="15">
      <c r="C131" s="322"/>
      <c r="D131" s="322"/>
      <c r="E131" s="392"/>
      <c r="F131" s="322"/>
    </row>
    <row r="132" spans="3:6" ht="15">
      <c r="C132" s="322"/>
      <c r="D132" s="322"/>
      <c r="E132" s="392"/>
      <c r="F132" s="322"/>
    </row>
    <row r="133" spans="3:6" ht="15">
      <c r="C133" s="322"/>
      <c r="D133" s="322"/>
      <c r="E133" s="392"/>
      <c r="F133" s="322"/>
    </row>
    <row r="134" spans="3:6" ht="15">
      <c r="C134" s="322"/>
      <c r="D134" s="322"/>
      <c r="E134" s="392"/>
      <c r="F134" s="322"/>
    </row>
    <row r="135" spans="3:6" ht="15">
      <c r="C135" s="322"/>
      <c r="D135" s="322"/>
      <c r="E135" s="392"/>
      <c r="F135" s="322"/>
    </row>
    <row r="136" spans="3:6" ht="15">
      <c r="C136" s="322"/>
      <c r="D136" s="322"/>
      <c r="E136" s="392"/>
      <c r="F136" s="322"/>
    </row>
    <row r="137" spans="3:6" ht="15">
      <c r="C137" s="322"/>
      <c r="D137" s="322"/>
      <c r="E137" s="392"/>
      <c r="F137" s="322"/>
    </row>
    <row r="138" spans="3:6" ht="15">
      <c r="C138" s="322"/>
      <c r="D138" s="322"/>
      <c r="E138" s="392"/>
      <c r="F138" s="322"/>
    </row>
    <row r="139" spans="3:6" ht="15">
      <c r="C139" s="322"/>
      <c r="D139" s="322"/>
      <c r="E139" s="392"/>
      <c r="F139" s="322"/>
    </row>
    <row r="140" spans="3:6" ht="15">
      <c r="C140" s="322"/>
      <c r="D140" s="322"/>
      <c r="E140" s="392"/>
      <c r="F140" s="322"/>
    </row>
    <row r="141" spans="3:6" ht="15">
      <c r="C141" s="322"/>
      <c r="D141" s="322"/>
      <c r="E141" s="392"/>
      <c r="F141" s="322"/>
    </row>
    <row r="142" spans="3:6" ht="15">
      <c r="C142" s="322"/>
      <c r="D142" s="322"/>
      <c r="E142" s="392"/>
      <c r="F142" s="322"/>
    </row>
    <row r="143" spans="3:6" ht="15">
      <c r="C143" s="322"/>
      <c r="D143" s="322"/>
      <c r="E143" s="392"/>
      <c r="F143" s="322"/>
    </row>
    <row r="144" spans="3:6" ht="15">
      <c r="C144" s="322"/>
      <c r="D144" s="322"/>
      <c r="E144" s="392"/>
      <c r="F144" s="322"/>
    </row>
    <row r="145" spans="3:6" ht="15">
      <c r="C145" s="322"/>
      <c r="D145" s="322"/>
      <c r="E145" s="392"/>
      <c r="F145" s="322"/>
    </row>
    <row r="146" spans="3:6" ht="15">
      <c r="C146" s="322"/>
      <c r="D146" s="322"/>
      <c r="E146" s="392"/>
      <c r="F146" s="322"/>
    </row>
    <row r="147" spans="3:6" ht="15">
      <c r="C147" s="322"/>
      <c r="D147" s="322"/>
      <c r="E147" s="392"/>
      <c r="F147" s="322"/>
    </row>
    <row r="148" spans="3:6" ht="15">
      <c r="C148" s="322"/>
      <c r="D148" s="322"/>
      <c r="E148" s="392"/>
      <c r="F148" s="322"/>
    </row>
    <row r="149" spans="3:6" ht="15">
      <c r="C149" s="322"/>
      <c r="D149" s="322"/>
      <c r="E149" s="392"/>
      <c r="F149" s="322"/>
    </row>
    <row r="150" spans="3:6" ht="15">
      <c r="C150" s="322"/>
      <c r="D150" s="322"/>
      <c r="E150" s="392"/>
      <c r="F150" s="322"/>
    </row>
    <row r="151" spans="3:6" ht="15">
      <c r="C151" s="322"/>
      <c r="D151" s="322"/>
      <c r="E151" s="392"/>
      <c r="F151" s="322"/>
    </row>
    <row r="152" spans="3:6" ht="15">
      <c r="C152" s="322"/>
      <c r="D152" s="322"/>
      <c r="E152" s="392"/>
      <c r="F152" s="322"/>
    </row>
    <row r="153" spans="3:6" ht="15">
      <c r="C153" s="322"/>
      <c r="D153" s="322"/>
      <c r="E153" s="392"/>
      <c r="F153" s="322"/>
    </row>
    <row r="154" spans="3:6" ht="15">
      <c r="C154" s="322"/>
      <c r="D154" s="322"/>
      <c r="E154" s="392"/>
      <c r="F154" s="322"/>
    </row>
    <row r="155" spans="3:6" ht="15">
      <c r="C155" s="322"/>
      <c r="D155" s="322"/>
      <c r="E155" s="392"/>
      <c r="F155" s="322"/>
    </row>
    <row r="156" spans="3:6" ht="15">
      <c r="C156" s="322"/>
      <c r="D156" s="322"/>
      <c r="E156" s="392"/>
      <c r="F156" s="322"/>
    </row>
    <row r="157" spans="3:6" ht="15">
      <c r="C157" s="322"/>
      <c r="D157" s="322"/>
      <c r="E157" s="392"/>
      <c r="F157" s="322"/>
    </row>
    <row r="158" spans="3:6" ht="15">
      <c r="C158" s="322"/>
      <c r="D158" s="322"/>
      <c r="E158" s="392"/>
      <c r="F158" s="322"/>
    </row>
    <row r="159" spans="3:6" ht="15">
      <c r="C159" s="322"/>
      <c r="D159" s="322"/>
      <c r="E159" s="392"/>
      <c r="F159" s="322"/>
    </row>
    <row r="160" spans="3:6" ht="15">
      <c r="C160" s="322"/>
      <c r="D160" s="322"/>
      <c r="E160" s="392"/>
      <c r="F160" s="322"/>
    </row>
    <row r="161" spans="3:6" ht="15">
      <c r="C161" s="322"/>
      <c r="D161" s="322"/>
      <c r="E161" s="392"/>
      <c r="F161" s="322"/>
    </row>
    <row r="162" spans="3:6" ht="15">
      <c r="C162" s="322"/>
      <c r="D162" s="322"/>
      <c r="E162" s="392"/>
      <c r="F162" s="322"/>
    </row>
    <row r="163" spans="3:6" ht="15">
      <c r="C163" s="322"/>
      <c r="D163" s="322"/>
      <c r="E163" s="392"/>
      <c r="F163" s="322"/>
    </row>
    <row r="164" spans="3:6" ht="15">
      <c r="C164" s="322"/>
      <c r="D164" s="322"/>
      <c r="E164" s="392"/>
      <c r="F164" s="322"/>
    </row>
    <row r="165" spans="3:6" ht="15">
      <c r="C165" s="322"/>
      <c r="D165" s="322"/>
      <c r="E165" s="392"/>
      <c r="F165" s="322"/>
    </row>
    <row r="166" spans="3:6" ht="15">
      <c r="C166" s="322"/>
      <c r="D166" s="322"/>
      <c r="E166" s="392"/>
      <c r="F166" s="322"/>
    </row>
    <row r="167" spans="3:6" ht="15">
      <c r="C167" s="322"/>
      <c r="D167" s="322"/>
      <c r="E167" s="392"/>
      <c r="F167" s="322"/>
    </row>
    <row r="168" spans="3:6" ht="15">
      <c r="C168" s="322"/>
      <c r="D168" s="322"/>
      <c r="E168" s="392"/>
      <c r="F168" s="322"/>
    </row>
    <row r="169" spans="3:6" ht="15">
      <c r="C169" s="322"/>
      <c r="D169" s="322"/>
      <c r="E169" s="392"/>
      <c r="F169" s="322"/>
    </row>
    <row r="170" spans="3:6" ht="15">
      <c r="C170" s="322"/>
      <c r="D170" s="322"/>
      <c r="E170" s="392"/>
      <c r="F170" s="322"/>
    </row>
    <row r="171" spans="3:6" ht="15">
      <c r="C171" s="322"/>
      <c r="D171" s="322"/>
      <c r="E171" s="392"/>
      <c r="F171" s="322"/>
    </row>
    <row r="172" spans="3:6" ht="15">
      <c r="C172" s="322"/>
      <c r="D172" s="322"/>
      <c r="E172" s="392"/>
      <c r="F172" s="322"/>
    </row>
    <row r="173" spans="3:6" ht="15">
      <c r="C173" s="322"/>
      <c r="D173" s="322"/>
      <c r="E173" s="392"/>
      <c r="F173" s="322"/>
    </row>
    <row r="174" spans="3:6" ht="15">
      <c r="C174" s="322"/>
      <c r="D174" s="322"/>
      <c r="E174" s="392"/>
      <c r="F174" s="322"/>
    </row>
    <row r="175" spans="3:6" ht="15">
      <c r="C175" s="322"/>
      <c r="D175" s="322"/>
      <c r="E175" s="392"/>
      <c r="F175" s="322"/>
    </row>
    <row r="176" spans="3:6" ht="15">
      <c r="C176" s="322"/>
      <c r="D176" s="322"/>
      <c r="E176" s="392"/>
      <c r="F176" s="322"/>
    </row>
    <row r="177" spans="3:6" ht="15">
      <c r="C177" s="322"/>
      <c r="D177" s="322"/>
      <c r="E177" s="392"/>
      <c r="F177" s="322"/>
    </row>
    <row r="178" spans="3:6" ht="15">
      <c r="C178" s="322"/>
      <c r="D178" s="322"/>
      <c r="E178" s="392"/>
      <c r="F178" s="322"/>
    </row>
    <row r="179" spans="3:6" ht="15">
      <c r="C179" s="322"/>
      <c r="D179" s="322"/>
      <c r="E179" s="392"/>
      <c r="F179" s="322"/>
    </row>
    <row r="180" spans="3:6" ht="15">
      <c r="C180" s="322"/>
      <c r="D180" s="322"/>
      <c r="E180" s="392"/>
      <c r="F180" s="322"/>
    </row>
    <row r="181" spans="3:6" ht="15">
      <c r="C181" s="322"/>
      <c r="D181" s="322"/>
      <c r="E181" s="392"/>
      <c r="F181" s="322"/>
    </row>
    <row r="182" spans="3:6" ht="15">
      <c r="C182" s="322"/>
      <c r="D182" s="322"/>
      <c r="E182" s="392"/>
      <c r="F182" s="322"/>
    </row>
    <row r="183" spans="3:6" ht="15">
      <c r="C183" s="322"/>
      <c r="D183" s="322"/>
      <c r="E183" s="392"/>
      <c r="F183" s="322"/>
    </row>
    <row r="184" spans="3:6" ht="15">
      <c r="C184" s="322"/>
      <c r="D184" s="322"/>
      <c r="E184" s="392"/>
      <c r="F184" s="322"/>
    </row>
    <row r="185" spans="3:6" ht="15">
      <c r="C185" s="322"/>
      <c r="D185" s="322"/>
      <c r="E185" s="392"/>
      <c r="F185" s="322"/>
    </row>
    <row r="186" spans="3:6" ht="15">
      <c r="C186" s="322"/>
      <c r="D186" s="322"/>
      <c r="E186" s="392"/>
      <c r="F186" s="322"/>
    </row>
    <row r="187" spans="3:6" ht="15">
      <c r="C187" s="322"/>
      <c r="D187" s="322"/>
      <c r="E187" s="392"/>
      <c r="F187" s="322"/>
    </row>
    <row r="188" spans="3:6" ht="15">
      <c r="C188" s="322"/>
      <c r="D188" s="322"/>
      <c r="E188" s="392"/>
      <c r="F188" s="322"/>
    </row>
    <row r="189" spans="3:6" ht="15">
      <c r="C189" s="322"/>
      <c r="D189" s="322"/>
      <c r="E189" s="392"/>
      <c r="F189" s="322"/>
    </row>
    <row r="190" spans="3:6" ht="15">
      <c r="C190" s="322"/>
      <c r="D190" s="322"/>
      <c r="E190" s="392"/>
      <c r="F190" s="322"/>
    </row>
    <row r="191" spans="3:6" ht="15">
      <c r="C191" s="322"/>
      <c r="D191" s="322"/>
      <c r="E191" s="392"/>
      <c r="F191" s="322"/>
    </row>
    <row r="192" spans="3:6" ht="15">
      <c r="C192" s="322"/>
      <c r="D192" s="322"/>
      <c r="E192" s="392"/>
      <c r="F192" s="322"/>
    </row>
    <row r="193" spans="3:6" ht="15">
      <c r="C193" s="322"/>
      <c r="D193" s="322"/>
      <c r="E193" s="392"/>
      <c r="F193" s="322"/>
    </row>
    <row r="194" spans="3:6" ht="15">
      <c r="C194" s="322"/>
      <c r="D194" s="322"/>
      <c r="E194" s="392"/>
      <c r="F194" s="322"/>
    </row>
    <row r="195" spans="3:6" ht="15">
      <c r="C195" s="322"/>
      <c r="D195" s="322"/>
      <c r="E195" s="392"/>
      <c r="F195" s="322"/>
    </row>
    <row r="196" spans="3:6" ht="15">
      <c r="C196" s="322"/>
      <c r="D196" s="322"/>
      <c r="E196" s="392"/>
      <c r="F196" s="322"/>
    </row>
    <row r="197" spans="3:6" ht="15">
      <c r="C197" s="322"/>
      <c r="D197" s="322"/>
      <c r="E197" s="392"/>
      <c r="F197" s="322"/>
    </row>
    <row r="198" spans="3:6" ht="15">
      <c r="C198" s="322"/>
      <c r="D198" s="322"/>
      <c r="E198" s="392"/>
      <c r="F198" s="322"/>
    </row>
    <row r="199" spans="3:6" ht="15">
      <c r="C199" s="322"/>
      <c r="D199" s="322"/>
      <c r="E199" s="392"/>
      <c r="F199" s="322"/>
    </row>
    <row r="200" spans="3:6" ht="15">
      <c r="C200" s="322"/>
      <c r="D200" s="322"/>
      <c r="E200" s="392"/>
      <c r="F200" s="322"/>
    </row>
    <row r="201" spans="3:6" ht="15">
      <c r="C201" s="322"/>
      <c r="D201" s="322"/>
      <c r="E201" s="392"/>
      <c r="F201" s="322"/>
    </row>
    <row r="202" spans="3:6" ht="15">
      <c r="C202" s="322"/>
      <c r="D202" s="322"/>
      <c r="E202" s="392"/>
      <c r="F202" s="322"/>
    </row>
    <row r="203" spans="3:6" ht="15">
      <c r="C203" s="322"/>
      <c r="D203" s="322"/>
      <c r="E203" s="392"/>
      <c r="F203" s="322"/>
    </row>
    <row r="204" spans="3:6" ht="15">
      <c r="C204" s="322"/>
      <c r="D204" s="322"/>
      <c r="E204" s="392"/>
      <c r="F204" s="322"/>
    </row>
    <row r="205" spans="3:6" ht="15">
      <c r="C205" s="322"/>
      <c r="D205" s="322"/>
      <c r="E205" s="392"/>
      <c r="F205" s="322"/>
    </row>
    <row r="206" spans="3:6" ht="15">
      <c r="C206" s="322"/>
      <c r="D206" s="322"/>
      <c r="E206" s="392"/>
      <c r="F206" s="322"/>
    </row>
    <row r="207" spans="3:6" ht="15">
      <c r="C207" s="322"/>
      <c r="D207" s="322"/>
      <c r="E207" s="392"/>
      <c r="F207" s="322"/>
    </row>
    <row r="208" spans="3:6" ht="15">
      <c r="C208" s="322"/>
      <c r="D208" s="322"/>
      <c r="E208" s="392"/>
      <c r="F208" s="322"/>
    </row>
    <row r="209" spans="3:6" ht="15">
      <c r="C209" s="322"/>
      <c r="D209" s="322"/>
      <c r="E209" s="392"/>
      <c r="F209" s="322"/>
    </row>
    <row r="210" spans="3:6" ht="15">
      <c r="C210" s="322"/>
      <c r="D210" s="322"/>
      <c r="E210" s="392"/>
      <c r="F210" s="322"/>
    </row>
    <row r="211" spans="3:6" ht="15">
      <c r="C211" s="322"/>
      <c r="D211" s="322"/>
      <c r="E211" s="392"/>
      <c r="F211" s="322"/>
    </row>
    <row r="212" spans="3:6" ht="15">
      <c r="C212" s="322"/>
      <c r="D212" s="322"/>
      <c r="E212" s="392"/>
      <c r="F212" s="322"/>
    </row>
    <row r="213" spans="3:6" ht="15">
      <c r="C213" s="322"/>
      <c r="D213" s="322"/>
      <c r="E213" s="392"/>
      <c r="F213" s="322"/>
    </row>
    <row r="214" spans="3:6" ht="15">
      <c r="C214" s="322"/>
      <c r="D214" s="322"/>
      <c r="E214" s="392"/>
      <c r="F214" s="322"/>
    </row>
    <row r="215" spans="3:6" ht="15">
      <c r="C215" s="322"/>
      <c r="D215" s="322"/>
      <c r="E215" s="392"/>
      <c r="F215" s="322"/>
    </row>
    <row r="216" spans="3:6" ht="15">
      <c r="C216" s="322"/>
      <c r="D216" s="322"/>
      <c r="E216" s="392"/>
      <c r="F216" s="322"/>
    </row>
    <row r="217" spans="3:6" ht="15">
      <c r="C217" s="322"/>
      <c r="D217" s="322"/>
      <c r="E217" s="392"/>
      <c r="F217" s="322"/>
    </row>
    <row r="218" spans="3:6" ht="15">
      <c r="C218" s="322"/>
      <c r="D218" s="322"/>
      <c r="E218" s="392"/>
      <c r="F218" s="322"/>
    </row>
  </sheetData>
  <mergeCells count="2">
    <mergeCell ref="C3:D3"/>
    <mergeCell ref="F3:G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D37" sqref="D37"/>
    </sheetView>
  </sheetViews>
  <sheetFormatPr defaultColWidth="9.140625" defaultRowHeight="12.75"/>
  <cols>
    <col min="1" max="1" width="37.421875" style="0" customWidth="1"/>
    <col min="2" max="2" width="5.421875" style="0" customWidth="1"/>
    <col min="3" max="3" width="13.8515625" style="0" customWidth="1"/>
    <col min="4" max="4" width="15.8515625" style="0" customWidth="1"/>
    <col min="5" max="5" width="11.8515625" style="0" customWidth="1"/>
  </cols>
  <sheetData>
    <row r="1" ht="12.75">
      <c r="A1" s="327" t="s">
        <v>335</v>
      </c>
    </row>
    <row r="2" spans="1:5" ht="27" customHeight="1">
      <c r="A2" s="383" t="s">
        <v>313</v>
      </c>
      <c r="B2" s="359" t="s">
        <v>314</v>
      </c>
      <c r="C2" s="378" t="s">
        <v>353</v>
      </c>
      <c r="D2" s="378" t="s">
        <v>350</v>
      </c>
      <c r="E2" s="360" t="s">
        <v>284</v>
      </c>
    </row>
    <row r="4" spans="1:5" ht="12.75">
      <c r="A4" s="9" t="s">
        <v>327</v>
      </c>
      <c r="B4">
        <v>27</v>
      </c>
      <c r="C4" s="340">
        <v>143604</v>
      </c>
      <c r="D4" s="340">
        <v>154859</v>
      </c>
      <c r="E4" s="340">
        <f>+C4-D4</f>
        <v>-11255</v>
      </c>
    </row>
    <row r="5" spans="3:5" ht="12.75">
      <c r="C5" s="326"/>
      <c r="D5" s="326"/>
      <c r="E5" s="326"/>
    </row>
    <row r="6" spans="1:5" ht="12.75">
      <c r="A6" t="s">
        <v>321</v>
      </c>
      <c r="B6">
        <v>26</v>
      </c>
      <c r="C6" s="326">
        <v>14608</v>
      </c>
      <c r="D6" s="326">
        <v>23051</v>
      </c>
      <c r="E6" s="326">
        <f>+C6-D6</f>
        <v>-8443</v>
      </c>
    </row>
    <row r="7" spans="1:5" ht="12.75">
      <c r="A7" s="9" t="s">
        <v>328</v>
      </c>
      <c r="C7" s="340">
        <f>SUM(C6:C6)</f>
        <v>14608</v>
      </c>
      <c r="D7" s="340">
        <f>SUM(D6:D6)</f>
        <v>23051</v>
      </c>
      <c r="E7" s="340">
        <f>SUM(E6:E6)</f>
        <v>-8443</v>
      </c>
    </row>
    <row r="8" spans="3:5" ht="12.75">
      <c r="C8" s="326"/>
      <c r="D8" s="326"/>
      <c r="E8" s="326"/>
    </row>
    <row r="9" spans="1:5" ht="12.75">
      <c r="A9" t="s">
        <v>329</v>
      </c>
      <c r="B9">
        <v>32</v>
      </c>
      <c r="C9" s="326">
        <f>-515-98579</f>
        <v>-99094</v>
      </c>
      <c r="D9" s="326">
        <f>-45404-101</f>
        <v>-45505</v>
      </c>
      <c r="E9" s="326">
        <f>+C9-D9</f>
        <v>-53589</v>
      </c>
    </row>
    <row r="10" spans="1:5" ht="12.75">
      <c r="A10" t="s">
        <v>330</v>
      </c>
      <c r="B10">
        <v>32</v>
      </c>
      <c r="C10" s="326">
        <v>-107980</v>
      </c>
      <c r="D10" s="326">
        <v>-82929</v>
      </c>
      <c r="E10" s="326">
        <f>+C10-D10</f>
        <v>-25051</v>
      </c>
    </row>
    <row r="11" spans="1:5" ht="12.75">
      <c r="A11" t="s">
        <v>320</v>
      </c>
      <c r="B11">
        <v>32</v>
      </c>
      <c r="C11" s="326">
        <v>-18338</v>
      </c>
      <c r="D11" s="326">
        <v>-23255</v>
      </c>
      <c r="E11" s="326">
        <f>+C11-D11</f>
        <v>4917</v>
      </c>
    </row>
    <row r="12" spans="1:5" ht="12.75">
      <c r="A12" t="s">
        <v>318</v>
      </c>
      <c r="B12">
        <v>32</v>
      </c>
      <c r="C12" s="326">
        <v>-866</v>
      </c>
      <c r="D12" s="326">
        <v>-791</v>
      </c>
      <c r="E12" s="326">
        <f>+C12-D12</f>
        <v>-75</v>
      </c>
    </row>
    <row r="13" spans="1:5" ht="12.75">
      <c r="A13" t="s">
        <v>331</v>
      </c>
      <c r="B13">
        <v>32</v>
      </c>
      <c r="C13" s="326">
        <v>-4193</v>
      </c>
      <c r="D13" s="326">
        <v>-4320</v>
      </c>
      <c r="E13" s="326">
        <f>+C13-D13</f>
        <v>127</v>
      </c>
    </row>
    <row r="14" spans="1:5" ht="12.75">
      <c r="A14" s="9" t="s">
        <v>337</v>
      </c>
      <c r="C14" s="340">
        <f>SUM(C9:C13)</f>
        <v>-230471</v>
      </c>
      <c r="D14" s="340">
        <f>SUM(D9:D13)</f>
        <v>-156800</v>
      </c>
      <c r="E14" s="340">
        <f>SUM(E9:E13)</f>
        <v>-73671</v>
      </c>
    </row>
    <row r="15" spans="3:5" ht="12.75">
      <c r="C15" s="326"/>
      <c r="D15" s="326"/>
      <c r="E15" s="326"/>
    </row>
    <row r="16" spans="1:5" ht="12.75">
      <c r="A16" s="9" t="s">
        <v>338</v>
      </c>
      <c r="C16" s="340">
        <f>+C14+C7+C4</f>
        <v>-72259</v>
      </c>
      <c r="D16" s="340">
        <f>+D14+D7+D4</f>
        <v>21110</v>
      </c>
      <c r="E16" s="340">
        <f>+E14+E7+E4</f>
        <v>-93369</v>
      </c>
    </row>
    <row r="17" spans="3:5" ht="12.75">
      <c r="C17" s="326"/>
      <c r="D17" s="326"/>
      <c r="E17" s="326"/>
    </row>
    <row r="18" spans="1:5" ht="12.75">
      <c r="A18" t="s">
        <v>332</v>
      </c>
      <c r="B18">
        <v>32</v>
      </c>
      <c r="C18" s="326">
        <v>-178621</v>
      </c>
      <c r="D18" s="326">
        <v>-214785</v>
      </c>
      <c r="E18" s="326">
        <f>+C18-D18</f>
        <v>36164</v>
      </c>
    </row>
    <row r="19" spans="1:5" ht="12.75">
      <c r="A19" t="s">
        <v>349</v>
      </c>
      <c r="B19">
        <v>32</v>
      </c>
      <c r="C19" s="326">
        <v>-139007</v>
      </c>
      <c r="D19" s="326">
        <v>-139007</v>
      </c>
      <c r="E19" s="326">
        <f>+C19-D19</f>
        <v>0</v>
      </c>
    </row>
    <row r="20" spans="1:5" ht="12.75">
      <c r="A20" t="s">
        <v>318</v>
      </c>
      <c r="B20">
        <v>32</v>
      </c>
      <c r="C20" s="326">
        <v>-7427</v>
      </c>
      <c r="D20" s="326">
        <v>-7471</v>
      </c>
      <c r="E20" s="326">
        <f>+C20-D20</f>
        <v>44</v>
      </c>
    </row>
    <row r="21" spans="1:5" ht="12.75">
      <c r="A21" t="s">
        <v>319</v>
      </c>
      <c r="B21">
        <v>32</v>
      </c>
      <c r="C21" s="326">
        <v>-9101</v>
      </c>
      <c r="D21" s="326">
        <v>-9785</v>
      </c>
      <c r="E21" s="326">
        <f>+C21-D21</f>
        <v>684</v>
      </c>
    </row>
    <row r="22" spans="1:5" ht="12.75">
      <c r="A22" s="9" t="s">
        <v>339</v>
      </c>
      <c r="C22" s="340">
        <f>SUM(C18:C21)</f>
        <v>-334156</v>
      </c>
      <c r="D22" s="340">
        <f>SUM(D18:D21)</f>
        <v>-371048</v>
      </c>
      <c r="E22" s="340">
        <f>SUM(E18:E21)</f>
        <v>36892</v>
      </c>
    </row>
    <row r="23" spans="3:5" ht="13.5" thickBot="1">
      <c r="C23" s="381"/>
      <c r="D23" s="381"/>
      <c r="E23" s="381"/>
    </row>
    <row r="24" spans="1:5" ht="13.5" thickBot="1">
      <c r="A24" s="379" t="s">
        <v>333</v>
      </c>
      <c r="B24" s="380"/>
      <c r="C24" s="382">
        <f>+C22+C16</f>
        <v>-406415</v>
      </c>
      <c r="D24" s="382">
        <f>+D22+D16</f>
        <v>-349938</v>
      </c>
      <c r="E24" s="382">
        <f>+E22+E16</f>
        <v>-56477</v>
      </c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5"/>
  <sheetViews>
    <sheetView workbookViewId="0" topLeftCell="A1">
      <selection activeCell="K39" sqref="K39"/>
    </sheetView>
  </sheetViews>
  <sheetFormatPr defaultColWidth="9.140625" defaultRowHeight="12.75"/>
  <cols>
    <col min="1" max="1" width="44.140625" style="326" customWidth="1"/>
    <col min="2" max="2" width="5.421875" style="326" customWidth="1"/>
    <col min="3" max="3" width="10.8515625" style="357" customWidth="1"/>
    <col min="4" max="4" width="10.7109375" style="357" customWidth="1"/>
    <col min="5" max="5" width="0.85546875" style="397" customWidth="1"/>
    <col min="6" max="6" width="11.00390625" style="357" customWidth="1"/>
    <col min="7" max="7" width="10.7109375" style="357" customWidth="1"/>
    <col min="8" max="8" width="5.421875" style="397" customWidth="1"/>
    <col min="9" max="16384" width="9.140625" style="361" customWidth="1"/>
  </cols>
  <sheetData>
    <row r="1" spans="1:8" s="319" customFormat="1" ht="12.75">
      <c r="A1" s="398" t="s">
        <v>336</v>
      </c>
      <c r="B1" s="362"/>
      <c r="C1" s="358"/>
      <c r="D1" s="358"/>
      <c r="E1" s="387"/>
      <c r="F1" s="358"/>
      <c r="G1" s="358"/>
      <c r="H1" s="387"/>
    </row>
    <row r="2" spans="1:8" s="319" customFormat="1" ht="12.75" customHeight="1">
      <c r="A2" s="327"/>
      <c r="B2" s="327"/>
      <c r="C2" s="387"/>
      <c r="D2" s="387"/>
      <c r="E2" s="387"/>
      <c r="F2" s="387"/>
      <c r="G2" s="387"/>
      <c r="H2" s="387"/>
    </row>
    <row r="3" spans="1:8" s="319" customFormat="1" ht="12.75">
      <c r="A3" s="327"/>
      <c r="B3" s="327"/>
      <c r="C3" s="407" t="s">
        <v>354</v>
      </c>
      <c r="D3" s="407"/>
      <c r="E3" s="388"/>
      <c r="F3" s="407" t="s">
        <v>344</v>
      </c>
      <c r="G3" s="407"/>
      <c r="H3" s="387"/>
    </row>
    <row r="4" spans="1:8" ht="38.25">
      <c r="A4" s="386" t="s">
        <v>313</v>
      </c>
      <c r="B4" s="325" t="s">
        <v>314</v>
      </c>
      <c r="C4" s="325" t="s">
        <v>343</v>
      </c>
      <c r="D4" s="325" t="s">
        <v>357</v>
      </c>
      <c r="E4" s="349"/>
      <c r="F4" s="325" t="s">
        <v>343</v>
      </c>
      <c r="G4" s="325" t="s">
        <v>357</v>
      </c>
      <c r="H4" s="394"/>
    </row>
    <row r="5" spans="1:8" ht="12.75">
      <c r="A5" s="362"/>
      <c r="B5" s="362"/>
      <c r="C5" s="331"/>
      <c r="D5" s="331"/>
      <c r="E5" s="331"/>
      <c r="F5" s="331"/>
      <c r="G5" s="331"/>
      <c r="H5" s="331"/>
    </row>
    <row r="6" spans="1:8" ht="12.75">
      <c r="A6" s="363" t="s">
        <v>272</v>
      </c>
      <c r="B6" s="343">
        <v>4</v>
      </c>
      <c r="C6" s="340">
        <v>351679</v>
      </c>
      <c r="D6" s="340">
        <v>191</v>
      </c>
      <c r="E6" s="331"/>
      <c r="F6" s="340">
        <v>340564</v>
      </c>
      <c r="G6" s="340"/>
      <c r="H6" s="331"/>
    </row>
    <row r="7" spans="1:8" ht="12.75">
      <c r="A7" s="363"/>
      <c r="B7" s="363"/>
      <c r="C7" s="340"/>
      <c r="D7" s="340"/>
      <c r="E7" s="331"/>
      <c r="F7" s="340"/>
      <c r="G7" s="340"/>
      <c r="H7" s="331"/>
    </row>
    <row r="8" spans="1:8" ht="12.75">
      <c r="A8" s="344" t="s">
        <v>274</v>
      </c>
      <c r="B8" s="343">
        <v>5</v>
      </c>
      <c r="C8" s="326">
        <v>211901</v>
      </c>
      <c r="D8" s="326">
        <v>7674</v>
      </c>
      <c r="E8" s="334"/>
      <c r="F8" s="326">
        <v>202030</v>
      </c>
      <c r="G8" s="326">
        <f>347+5822</f>
        <v>6169</v>
      </c>
      <c r="H8" s="334"/>
    </row>
    <row r="9" spans="1:8" ht="12.75">
      <c r="A9" s="344" t="s">
        <v>275</v>
      </c>
      <c r="B9" s="343">
        <v>6</v>
      </c>
      <c r="C9" s="326">
        <v>64873</v>
      </c>
      <c r="D9" s="326">
        <v>999</v>
      </c>
      <c r="E9" s="334"/>
      <c r="F9" s="326">
        <v>62673</v>
      </c>
      <c r="G9" s="326">
        <f>493+60</f>
        <v>553</v>
      </c>
      <c r="H9" s="334"/>
    </row>
    <row r="10" spans="1:8" ht="12.75">
      <c r="A10" s="344" t="s">
        <v>276</v>
      </c>
      <c r="B10" s="343">
        <v>7</v>
      </c>
      <c r="C10" s="326">
        <v>64205</v>
      </c>
      <c r="D10" s="326"/>
      <c r="E10" s="334"/>
      <c r="F10" s="326">
        <v>62200</v>
      </c>
      <c r="G10" s="326"/>
      <c r="H10" s="334"/>
    </row>
    <row r="11" spans="1:8" ht="12.75">
      <c r="A11" s="344" t="s">
        <v>325</v>
      </c>
      <c r="B11" s="343">
        <v>8</v>
      </c>
      <c r="C11" s="326">
        <v>9093</v>
      </c>
      <c r="D11" s="326"/>
      <c r="E11" s="334"/>
      <c r="F11" s="326">
        <v>9168</v>
      </c>
      <c r="G11" s="326"/>
      <c r="H11" s="334"/>
    </row>
    <row r="12" spans="1:8" ht="12.75">
      <c r="A12" s="344" t="s">
        <v>348</v>
      </c>
      <c r="B12" s="343">
        <v>8</v>
      </c>
      <c r="C12" s="326">
        <v>12478</v>
      </c>
      <c r="D12" s="326"/>
      <c r="E12" s="334"/>
      <c r="F12" s="326">
        <v>11295</v>
      </c>
      <c r="G12" s="326"/>
      <c r="H12" s="334"/>
    </row>
    <row r="13" spans="1:8" ht="12.75">
      <c r="A13" s="344" t="s">
        <v>273</v>
      </c>
      <c r="B13" s="343">
        <v>9</v>
      </c>
      <c r="C13" s="326">
        <v>26279</v>
      </c>
      <c r="D13" s="326">
        <v>182</v>
      </c>
      <c r="E13" s="334"/>
      <c r="F13" s="326">
        <v>23477</v>
      </c>
      <c r="G13" s="326">
        <v>404</v>
      </c>
      <c r="H13" s="334"/>
    </row>
    <row r="14" spans="1:8" ht="12.75">
      <c r="A14" s="344" t="s">
        <v>277</v>
      </c>
      <c r="B14" s="343">
        <v>10</v>
      </c>
      <c r="C14" s="326">
        <v>3255</v>
      </c>
      <c r="D14" s="326"/>
      <c r="E14" s="334"/>
      <c r="F14" s="326">
        <v>5344</v>
      </c>
      <c r="G14" s="326">
        <v>82</v>
      </c>
      <c r="H14" s="334"/>
    </row>
    <row r="15" spans="1:8" ht="13.5" thickBot="1">
      <c r="A15" s="364" t="s">
        <v>278</v>
      </c>
      <c r="B15" s="369"/>
      <c r="C15" s="364">
        <f>+C6-C8-C9-C10-C11-C12+C13-C14</f>
        <v>12153</v>
      </c>
      <c r="D15" s="364"/>
      <c r="E15" s="395"/>
      <c r="F15" s="364">
        <f>+F6-F8-F9-F10-F11-F12+F13-F14</f>
        <v>11331</v>
      </c>
      <c r="G15" s="364"/>
      <c r="H15" s="395"/>
    </row>
    <row r="16" spans="2:8" ht="13.5" thickTop="1">
      <c r="B16" s="370"/>
      <c r="C16" s="326"/>
      <c r="D16" s="326"/>
      <c r="E16" s="334"/>
      <c r="F16" s="326"/>
      <c r="G16" s="326"/>
      <c r="H16" s="334"/>
    </row>
    <row r="17" spans="1:8" ht="12.75">
      <c r="A17" s="326" t="s">
        <v>279</v>
      </c>
      <c r="B17" s="370">
        <v>11</v>
      </c>
      <c r="C17" s="326"/>
      <c r="D17" s="326"/>
      <c r="E17" s="334"/>
      <c r="F17" s="326"/>
      <c r="G17" s="326"/>
      <c r="H17" s="334"/>
    </row>
    <row r="18" spans="1:8" ht="12.75">
      <c r="A18" s="342" t="s">
        <v>286</v>
      </c>
      <c r="B18" s="343">
        <v>12</v>
      </c>
      <c r="C18" s="326">
        <v>1126</v>
      </c>
      <c r="D18" s="326"/>
      <c r="E18" s="334"/>
      <c r="F18" s="326">
        <v>679</v>
      </c>
      <c r="G18" s="326"/>
      <c r="H18" s="334"/>
    </row>
    <row r="19" spans="1:8" ht="12.75">
      <c r="A19" s="342" t="s">
        <v>287</v>
      </c>
      <c r="B19" s="343">
        <v>12</v>
      </c>
      <c r="C19" s="326">
        <v>7209</v>
      </c>
      <c r="D19" s="326">
        <v>28</v>
      </c>
      <c r="E19" s="334"/>
      <c r="F19" s="326">
        <v>7262</v>
      </c>
      <c r="G19" s="326">
        <v>12</v>
      </c>
      <c r="H19" s="334"/>
    </row>
    <row r="20" spans="1:8" ht="12.75">
      <c r="A20" s="384" t="s">
        <v>340</v>
      </c>
      <c r="B20" s="352">
        <v>12</v>
      </c>
      <c r="C20" s="326">
        <v>-465</v>
      </c>
      <c r="D20" s="326"/>
      <c r="E20" s="334"/>
      <c r="F20" s="326">
        <v>669</v>
      </c>
      <c r="G20" s="326"/>
      <c r="H20" s="334"/>
    </row>
    <row r="21" spans="1:8" ht="13.5" thickBot="1">
      <c r="A21" s="346" t="s">
        <v>280</v>
      </c>
      <c r="B21" s="371"/>
      <c r="C21" s="346">
        <f>+C15+C17+C18-C19+C20</f>
        <v>5605</v>
      </c>
      <c r="D21" s="346"/>
      <c r="E21" s="331"/>
      <c r="F21" s="346">
        <f>+F15+F17+F18-F19+F20</f>
        <v>5417</v>
      </c>
      <c r="G21" s="346"/>
      <c r="H21" s="331"/>
    </row>
    <row r="22" spans="2:8" ht="13.5" thickTop="1">
      <c r="B22" s="370"/>
      <c r="C22" s="326"/>
      <c r="D22" s="326"/>
      <c r="E22" s="334"/>
      <c r="F22" s="326"/>
      <c r="G22" s="326"/>
      <c r="H22" s="334"/>
    </row>
    <row r="23" spans="1:8" ht="12.75">
      <c r="A23" s="344" t="s">
        <v>288</v>
      </c>
      <c r="B23" s="343">
        <v>13</v>
      </c>
      <c r="C23" s="326">
        <v>2635</v>
      </c>
      <c r="D23" s="326"/>
      <c r="E23" s="334"/>
      <c r="F23" s="340">
        <f>2278+284</f>
        <v>2562</v>
      </c>
      <c r="G23" s="340"/>
      <c r="H23" s="334"/>
    </row>
    <row r="24" spans="2:8" ht="12.75">
      <c r="B24" s="370"/>
      <c r="C24" s="326"/>
      <c r="D24" s="326"/>
      <c r="E24" s="334"/>
      <c r="F24" s="326"/>
      <c r="G24" s="326"/>
      <c r="H24" s="334"/>
    </row>
    <row r="25" spans="1:8" ht="26.25" thickBot="1">
      <c r="A25" s="365" t="s">
        <v>289</v>
      </c>
      <c r="B25" s="372"/>
      <c r="C25" s="346">
        <f>+C21-C23</f>
        <v>2970</v>
      </c>
      <c r="D25" s="346"/>
      <c r="E25" s="331"/>
      <c r="F25" s="346">
        <f>+F21-F23</f>
        <v>2855</v>
      </c>
      <c r="G25" s="346"/>
      <c r="H25" s="331"/>
    </row>
    <row r="26" spans="1:8" ht="13.5" thickTop="1">
      <c r="A26" s="366"/>
      <c r="B26" s="351"/>
      <c r="C26" s="331"/>
      <c r="D26" s="331"/>
      <c r="E26" s="331"/>
      <c r="F26" s="331"/>
      <c r="G26" s="331"/>
      <c r="H26" s="331"/>
    </row>
    <row r="27" spans="1:8" ht="12.75">
      <c r="A27" s="400" t="s">
        <v>294</v>
      </c>
      <c r="B27" s="401"/>
      <c r="C27" s="334"/>
      <c r="D27" s="334"/>
      <c r="E27" s="334"/>
      <c r="F27" s="331"/>
      <c r="G27" s="331"/>
      <c r="H27" s="334"/>
    </row>
    <row r="28" spans="1:8" ht="25.5">
      <c r="A28" s="377" t="s">
        <v>281</v>
      </c>
      <c r="B28" s="373">
        <v>14</v>
      </c>
      <c r="C28" s="326"/>
      <c r="D28" s="326"/>
      <c r="E28" s="334"/>
      <c r="F28" s="340"/>
      <c r="G28" s="340"/>
      <c r="H28" s="334"/>
    </row>
    <row r="29" spans="2:8" ht="12.75">
      <c r="B29" s="370"/>
      <c r="C29" s="326"/>
      <c r="D29" s="326"/>
      <c r="E29" s="334"/>
      <c r="F29" s="326"/>
      <c r="G29" s="326"/>
      <c r="H29" s="334"/>
    </row>
    <row r="30" spans="1:8" ht="13.5" thickBot="1">
      <c r="A30" s="367" t="s">
        <v>326</v>
      </c>
      <c r="B30" s="374"/>
      <c r="C30" s="346">
        <f>+C25+C28</f>
        <v>2970</v>
      </c>
      <c r="D30" s="346"/>
      <c r="E30" s="331"/>
      <c r="F30" s="346">
        <f>+F25+F28</f>
        <v>2855</v>
      </c>
      <c r="G30" s="346"/>
      <c r="H30" s="331"/>
    </row>
    <row r="31" spans="1:8" ht="13.5" thickTop="1">
      <c r="A31" s="368"/>
      <c r="B31" s="333"/>
      <c r="C31" s="331"/>
      <c r="D31" s="331"/>
      <c r="E31" s="331"/>
      <c r="F31" s="331"/>
      <c r="G31" s="331"/>
      <c r="H31" s="331"/>
    </row>
    <row r="32" spans="1:8" ht="12.75">
      <c r="A32" s="368" t="s">
        <v>291</v>
      </c>
      <c r="B32" s="333"/>
      <c r="C32" s="331"/>
      <c r="D32" s="331"/>
      <c r="E32" s="331"/>
      <c r="F32" s="331"/>
      <c r="G32" s="331"/>
      <c r="H32" s="331"/>
    </row>
    <row r="33" spans="1:8" ht="12.75">
      <c r="A33" s="340" t="s">
        <v>292</v>
      </c>
      <c r="B33" s="370"/>
      <c r="C33" s="340">
        <f>+C30-C34</f>
        <v>2995</v>
      </c>
      <c r="D33" s="340"/>
      <c r="E33" s="331"/>
      <c r="F33" s="340">
        <v>2868</v>
      </c>
      <c r="G33" s="340"/>
      <c r="H33" s="331"/>
    </row>
    <row r="34" spans="1:8" ht="12.75">
      <c r="A34" s="363" t="s">
        <v>293</v>
      </c>
      <c r="B34" s="343"/>
      <c r="C34" s="340">
        <v>-25</v>
      </c>
      <c r="D34" s="340"/>
      <c r="E34" s="331"/>
      <c r="F34" s="340">
        <v>-13</v>
      </c>
      <c r="G34" s="340"/>
      <c r="H34" s="331"/>
    </row>
    <row r="35" spans="1:8" ht="12.75">
      <c r="A35" s="363"/>
      <c r="B35" s="343"/>
      <c r="C35" s="340"/>
      <c r="D35" s="340"/>
      <c r="E35" s="331"/>
      <c r="F35" s="340"/>
      <c r="G35" s="340"/>
      <c r="H35" s="331"/>
    </row>
    <row r="36" spans="1:8" ht="12.75">
      <c r="A36" s="340" t="s">
        <v>345</v>
      </c>
      <c r="B36" s="370">
        <v>15</v>
      </c>
      <c r="C36" s="385">
        <v>0.008</v>
      </c>
      <c r="D36" s="385"/>
      <c r="E36" s="396"/>
      <c r="F36" s="385">
        <v>0.008</v>
      </c>
      <c r="G36" s="385"/>
      <c r="H36" s="396"/>
    </row>
    <row r="37" spans="1:8" ht="12.75">
      <c r="A37" s="340" t="s">
        <v>346</v>
      </c>
      <c r="B37" s="370">
        <v>15</v>
      </c>
      <c r="C37" s="402">
        <v>0.008</v>
      </c>
      <c r="D37" s="385"/>
      <c r="E37" s="396"/>
      <c r="F37" s="385">
        <v>0.008</v>
      </c>
      <c r="G37" s="385"/>
      <c r="H37" s="396"/>
    </row>
    <row r="38" spans="2:8" ht="12.75">
      <c r="B38" s="370"/>
      <c r="C38" s="326"/>
      <c r="D38" s="326"/>
      <c r="E38" s="334"/>
      <c r="F38" s="326"/>
      <c r="G38" s="326"/>
      <c r="H38" s="334"/>
    </row>
    <row r="39" spans="2:8" ht="12.75">
      <c r="B39" s="370"/>
      <c r="C39" s="326"/>
      <c r="D39" s="326"/>
      <c r="E39" s="334"/>
      <c r="F39" s="326"/>
      <c r="G39" s="326"/>
      <c r="H39" s="334"/>
    </row>
    <row r="40" spans="1:8" ht="13.5" thickBot="1">
      <c r="A40" s="346" t="s">
        <v>341</v>
      </c>
      <c r="B40" s="371"/>
      <c r="C40" s="346">
        <f>+C15+C11+C12</f>
        <v>33724</v>
      </c>
      <c r="D40" s="346"/>
      <c r="E40" s="331"/>
      <c r="F40" s="346">
        <f>+F15+F11+F12</f>
        <v>31794</v>
      </c>
      <c r="G40" s="346"/>
      <c r="H40" s="331"/>
    </row>
    <row r="41" spans="2:8" ht="13.5" thickTop="1">
      <c r="B41" s="370"/>
      <c r="C41" s="326"/>
      <c r="D41" s="326"/>
      <c r="E41" s="334"/>
      <c r="F41" s="326"/>
      <c r="G41" s="326"/>
      <c r="H41" s="334"/>
    </row>
    <row r="42" spans="1:8" ht="12.75">
      <c r="A42" s="399" t="s">
        <v>355</v>
      </c>
      <c r="B42" s="370"/>
      <c r="C42" s="326"/>
      <c r="D42" s="326"/>
      <c r="E42" s="334"/>
      <c r="F42" s="326"/>
      <c r="G42" s="326"/>
      <c r="H42" s="334"/>
    </row>
    <row r="43" spans="1:8" ht="12.75">
      <c r="A43" s="399" t="s">
        <v>356</v>
      </c>
      <c r="B43" s="370"/>
      <c r="C43" s="326"/>
      <c r="D43" s="326"/>
      <c r="E43" s="334"/>
      <c r="F43" s="326"/>
      <c r="G43" s="326"/>
      <c r="H43" s="334"/>
    </row>
    <row r="44" spans="2:8" ht="12.75">
      <c r="B44" s="370"/>
      <c r="C44" s="326"/>
      <c r="D44" s="326"/>
      <c r="E44" s="334"/>
      <c r="F44" s="326"/>
      <c r="G44" s="326"/>
      <c r="H44" s="334"/>
    </row>
    <row r="45" spans="2:8" ht="12.75">
      <c r="B45" s="370"/>
      <c r="C45" s="326"/>
      <c r="D45" s="326"/>
      <c r="E45" s="334"/>
      <c r="F45" s="326"/>
      <c r="G45" s="326"/>
      <c r="H45" s="334"/>
    </row>
    <row r="46" spans="3:8" ht="12.75">
      <c r="C46" s="326"/>
      <c r="D46" s="326"/>
      <c r="E46" s="334"/>
      <c r="F46" s="326"/>
      <c r="G46" s="326"/>
      <c r="H46" s="334"/>
    </row>
    <row r="47" spans="3:8" ht="12.75">
      <c r="C47" s="326"/>
      <c r="D47" s="326"/>
      <c r="E47" s="334"/>
      <c r="F47" s="326"/>
      <c r="G47" s="326"/>
      <c r="H47" s="334"/>
    </row>
    <row r="48" spans="3:8" ht="12.75">
      <c r="C48" s="326"/>
      <c r="D48" s="326"/>
      <c r="E48" s="334"/>
      <c r="F48" s="326"/>
      <c r="G48" s="326"/>
      <c r="H48" s="334"/>
    </row>
    <row r="49" spans="3:8" ht="12.75">
      <c r="C49" s="326"/>
      <c r="D49" s="326"/>
      <c r="E49" s="334"/>
      <c r="F49" s="326"/>
      <c r="G49" s="326"/>
      <c r="H49" s="334"/>
    </row>
    <row r="50" spans="3:8" ht="12.75">
      <c r="C50" s="326"/>
      <c r="D50" s="326"/>
      <c r="E50" s="334"/>
      <c r="F50" s="326"/>
      <c r="G50" s="326"/>
      <c r="H50" s="334"/>
    </row>
    <row r="51" spans="3:8" ht="12.75">
      <c r="C51" s="326"/>
      <c r="D51" s="326"/>
      <c r="E51" s="334"/>
      <c r="F51" s="326"/>
      <c r="G51" s="326"/>
      <c r="H51" s="334"/>
    </row>
    <row r="52" spans="3:8" ht="12.75">
      <c r="C52" s="326"/>
      <c r="D52" s="326"/>
      <c r="E52" s="334"/>
      <c r="F52" s="326"/>
      <c r="G52" s="326"/>
      <c r="H52" s="334"/>
    </row>
    <row r="53" spans="3:8" ht="12.75">
      <c r="C53" s="326"/>
      <c r="D53" s="326"/>
      <c r="E53" s="334"/>
      <c r="F53" s="326"/>
      <c r="G53" s="326"/>
      <c r="H53" s="334"/>
    </row>
    <row r="54" spans="3:8" ht="12.75">
      <c r="C54" s="326"/>
      <c r="D54" s="326"/>
      <c r="E54" s="334"/>
      <c r="F54" s="326"/>
      <c r="G54" s="326"/>
      <c r="H54" s="334"/>
    </row>
    <row r="55" spans="3:8" ht="12.75">
      <c r="C55" s="326"/>
      <c r="D55" s="326"/>
      <c r="E55" s="334"/>
      <c r="F55" s="326"/>
      <c r="G55" s="326"/>
      <c r="H55" s="334"/>
    </row>
    <row r="56" spans="3:8" ht="12.75">
      <c r="C56" s="326"/>
      <c r="D56" s="326"/>
      <c r="E56" s="334"/>
      <c r="F56" s="326"/>
      <c r="G56" s="326"/>
      <c r="H56" s="334"/>
    </row>
    <row r="57" spans="3:8" ht="12.75">
      <c r="C57" s="326"/>
      <c r="D57" s="326"/>
      <c r="E57" s="334"/>
      <c r="F57" s="326"/>
      <c r="G57" s="326"/>
      <c r="H57" s="334"/>
    </row>
    <row r="58" spans="3:8" ht="12.75">
      <c r="C58" s="326"/>
      <c r="D58" s="326"/>
      <c r="E58" s="334"/>
      <c r="F58" s="326"/>
      <c r="G58" s="326"/>
      <c r="H58" s="334"/>
    </row>
    <row r="59" spans="3:8" ht="12.75">
      <c r="C59" s="326"/>
      <c r="D59" s="326"/>
      <c r="E59" s="334"/>
      <c r="F59" s="326"/>
      <c r="G59" s="326"/>
      <c r="H59" s="334"/>
    </row>
    <row r="60" spans="3:8" ht="12.75">
      <c r="C60" s="326"/>
      <c r="D60" s="326"/>
      <c r="E60" s="334"/>
      <c r="F60" s="326"/>
      <c r="G60" s="326"/>
      <c r="H60" s="334"/>
    </row>
    <row r="61" spans="3:8" ht="12.75">
      <c r="C61" s="326"/>
      <c r="D61" s="326"/>
      <c r="E61" s="334"/>
      <c r="F61" s="326"/>
      <c r="G61" s="326"/>
      <c r="H61" s="334"/>
    </row>
    <row r="62" spans="3:8" ht="12.75">
      <c r="C62" s="326"/>
      <c r="D62" s="326"/>
      <c r="E62" s="334"/>
      <c r="F62" s="326"/>
      <c r="G62" s="326"/>
      <c r="H62" s="334"/>
    </row>
    <row r="63" spans="3:8" ht="12.75">
      <c r="C63" s="326"/>
      <c r="D63" s="326"/>
      <c r="E63" s="334"/>
      <c r="F63" s="326"/>
      <c r="G63" s="326"/>
      <c r="H63" s="334"/>
    </row>
    <row r="64" spans="3:8" ht="12.75">
      <c r="C64" s="326"/>
      <c r="D64" s="326"/>
      <c r="E64" s="334"/>
      <c r="F64" s="326"/>
      <c r="G64" s="326"/>
      <c r="H64" s="334"/>
    </row>
    <row r="65" spans="3:8" ht="12.75">
      <c r="C65" s="326"/>
      <c r="D65" s="326"/>
      <c r="E65" s="334"/>
      <c r="F65" s="326"/>
      <c r="G65" s="326"/>
      <c r="H65" s="334"/>
    </row>
    <row r="66" spans="3:8" ht="12.75">
      <c r="C66" s="326"/>
      <c r="D66" s="326"/>
      <c r="E66" s="334"/>
      <c r="F66" s="326"/>
      <c r="G66" s="326"/>
      <c r="H66" s="334"/>
    </row>
    <row r="67" spans="3:8" ht="12.75">
      <c r="C67" s="326"/>
      <c r="D67" s="326"/>
      <c r="E67" s="334"/>
      <c r="F67" s="326"/>
      <c r="G67" s="326"/>
      <c r="H67" s="334"/>
    </row>
    <row r="68" spans="3:8" ht="12.75">
      <c r="C68" s="326"/>
      <c r="D68" s="326"/>
      <c r="E68" s="334"/>
      <c r="F68" s="326"/>
      <c r="G68" s="326"/>
      <c r="H68" s="334"/>
    </row>
    <row r="69" spans="3:8" ht="12.75">
      <c r="C69" s="326"/>
      <c r="D69" s="326"/>
      <c r="E69" s="334"/>
      <c r="F69" s="326"/>
      <c r="G69" s="326"/>
      <c r="H69" s="334"/>
    </row>
    <row r="70" spans="3:8" ht="12.75">
      <c r="C70" s="326"/>
      <c r="D70" s="326"/>
      <c r="E70" s="334"/>
      <c r="F70" s="326"/>
      <c r="G70" s="326"/>
      <c r="H70" s="334"/>
    </row>
    <row r="71" spans="3:8" ht="12.75">
      <c r="C71" s="326"/>
      <c r="D71" s="326"/>
      <c r="E71" s="334"/>
      <c r="F71" s="326"/>
      <c r="G71" s="326"/>
      <c r="H71" s="334"/>
    </row>
    <row r="72" spans="3:8" ht="12.75">
      <c r="C72" s="326"/>
      <c r="D72" s="326"/>
      <c r="E72" s="334"/>
      <c r="F72" s="326"/>
      <c r="G72" s="326"/>
      <c r="H72" s="334"/>
    </row>
    <row r="73" spans="3:8" ht="12.75">
      <c r="C73" s="326"/>
      <c r="D73" s="326"/>
      <c r="E73" s="334"/>
      <c r="F73" s="326"/>
      <c r="G73" s="326"/>
      <c r="H73" s="334"/>
    </row>
    <row r="74" spans="3:8" ht="12.75">
      <c r="C74" s="326"/>
      <c r="D74" s="326"/>
      <c r="E74" s="334"/>
      <c r="F74" s="326"/>
      <c r="G74" s="326"/>
      <c r="H74" s="334"/>
    </row>
    <row r="75" spans="3:8" ht="12.75">
      <c r="C75" s="326"/>
      <c r="D75" s="326"/>
      <c r="E75" s="334"/>
      <c r="F75" s="326"/>
      <c r="G75" s="326"/>
      <c r="H75" s="334"/>
    </row>
    <row r="76" spans="3:8" ht="12.75">
      <c r="C76" s="326"/>
      <c r="D76" s="326"/>
      <c r="E76" s="334"/>
      <c r="F76" s="326"/>
      <c r="G76" s="326"/>
      <c r="H76" s="334"/>
    </row>
    <row r="77" spans="3:8" ht="12.75">
      <c r="C77" s="326"/>
      <c r="D77" s="326"/>
      <c r="E77" s="334"/>
      <c r="F77" s="326"/>
      <c r="G77" s="326"/>
      <c r="H77" s="334"/>
    </row>
    <row r="78" spans="3:8" ht="12.75">
      <c r="C78" s="326"/>
      <c r="D78" s="326"/>
      <c r="E78" s="334"/>
      <c r="F78" s="326"/>
      <c r="G78" s="326"/>
      <c r="H78" s="334"/>
    </row>
    <row r="79" spans="3:8" ht="12.75">
      <c r="C79" s="326"/>
      <c r="D79" s="326"/>
      <c r="E79" s="334"/>
      <c r="F79" s="326"/>
      <c r="G79" s="326"/>
      <c r="H79" s="334"/>
    </row>
    <row r="80" spans="3:8" ht="12.75">
      <c r="C80" s="326"/>
      <c r="D80" s="326"/>
      <c r="E80" s="334"/>
      <c r="F80" s="326"/>
      <c r="G80" s="326"/>
      <c r="H80" s="334"/>
    </row>
    <row r="81" spans="3:8" ht="12.75">
      <c r="C81" s="326"/>
      <c r="D81" s="326"/>
      <c r="E81" s="334"/>
      <c r="F81" s="326"/>
      <c r="G81" s="326"/>
      <c r="H81" s="334"/>
    </row>
    <row r="82" spans="3:8" ht="12.75">
      <c r="C82" s="326"/>
      <c r="D82" s="326"/>
      <c r="E82" s="334"/>
      <c r="F82" s="326"/>
      <c r="G82" s="326"/>
      <c r="H82" s="334"/>
    </row>
    <row r="83" spans="3:8" ht="12.75">
      <c r="C83" s="326"/>
      <c r="D83" s="326"/>
      <c r="E83" s="334"/>
      <c r="F83" s="326"/>
      <c r="G83" s="326"/>
      <c r="H83" s="334"/>
    </row>
    <row r="84" spans="3:8" ht="12.75">
      <c r="C84" s="326"/>
      <c r="D84" s="326"/>
      <c r="E84" s="334"/>
      <c r="F84" s="326"/>
      <c r="G84" s="326"/>
      <c r="H84" s="334"/>
    </row>
    <row r="85" spans="3:8" ht="12.75">
      <c r="C85" s="326"/>
      <c r="D85" s="326"/>
      <c r="E85" s="334"/>
      <c r="F85" s="326"/>
      <c r="G85" s="326"/>
      <c r="H85" s="334"/>
    </row>
    <row r="86" spans="3:8" ht="12.75">
      <c r="C86" s="326"/>
      <c r="D86" s="326"/>
      <c r="E86" s="334"/>
      <c r="F86" s="326"/>
      <c r="G86" s="326"/>
      <c r="H86" s="334"/>
    </row>
    <row r="87" spans="3:8" ht="12.75">
      <c r="C87" s="326"/>
      <c r="D87" s="326"/>
      <c r="E87" s="334"/>
      <c r="F87" s="326"/>
      <c r="G87" s="326"/>
      <c r="H87" s="334"/>
    </row>
    <row r="88" spans="3:8" ht="12.75">
      <c r="C88" s="326"/>
      <c r="D88" s="326"/>
      <c r="E88" s="334"/>
      <c r="F88" s="326"/>
      <c r="G88" s="326"/>
      <c r="H88" s="334"/>
    </row>
    <row r="89" spans="3:8" ht="12.75">
      <c r="C89" s="326"/>
      <c r="D89" s="326"/>
      <c r="E89" s="334"/>
      <c r="F89" s="326"/>
      <c r="G89" s="326"/>
      <c r="H89" s="334"/>
    </row>
    <row r="90" spans="3:8" ht="12.75">
      <c r="C90" s="326"/>
      <c r="D90" s="326"/>
      <c r="E90" s="334"/>
      <c r="F90" s="326"/>
      <c r="G90" s="326"/>
      <c r="H90" s="334"/>
    </row>
    <row r="91" spans="3:8" ht="12.75">
      <c r="C91" s="326"/>
      <c r="D91" s="326"/>
      <c r="E91" s="334"/>
      <c r="F91" s="326"/>
      <c r="G91" s="326"/>
      <c r="H91" s="334"/>
    </row>
    <row r="92" spans="3:8" ht="12.75">
      <c r="C92" s="326"/>
      <c r="D92" s="326"/>
      <c r="E92" s="334"/>
      <c r="F92" s="326"/>
      <c r="G92" s="326"/>
      <c r="H92" s="334"/>
    </row>
    <row r="93" spans="3:8" ht="12.75">
      <c r="C93" s="326"/>
      <c r="D93" s="326"/>
      <c r="E93" s="334"/>
      <c r="F93" s="326"/>
      <c r="G93" s="326"/>
      <c r="H93" s="334"/>
    </row>
    <row r="94" spans="3:8" ht="12.75">
      <c r="C94" s="326"/>
      <c r="D94" s="326"/>
      <c r="E94" s="334"/>
      <c r="F94" s="326"/>
      <c r="G94" s="326"/>
      <c r="H94" s="334"/>
    </row>
    <row r="95" spans="3:8" ht="12.75">
      <c r="C95" s="326"/>
      <c r="D95" s="326"/>
      <c r="E95" s="334"/>
      <c r="F95" s="326"/>
      <c r="G95" s="326"/>
      <c r="H95" s="334"/>
    </row>
    <row r="96" spans="3:8" ht="12.75">
      <c r="C96" s="326"/>
      <c r="D96" s="326"/>
      <c r="E96" s="334"/>
      <c r="F96" s="326"/>
      <c r="G96" s="326"/>
      <c r="H96" s="334"/>
    </row>
    <row r="97" spans="3:8" ht="12.75">
      <c r="C97" s="326"/>
      <c r="D97" s="326"/>
      <c r="E97" s="334"/>
      <c r="F97" s="326"/>
      <c r="G97" s="326"/>
      <c r="H97" s="334"/>
    </row>
    <row r="98" spans="3:8" ht="12.75">
      <c r="C98" s="326"/>
      <c r="D98" s="326"/>
      <c r="E98" s="334"/>
      <c r="F98" s="326"/>
      <c r="G98" s="326"/>
      <c r="H98" s="334"/>
    </row>
    <row r="99" spans="3:8" ht="12.75">
      <c r="C99" s="326"/>
      <c r="D99" s="326"/>
      <c r="E99" s="334"/>
      <c r="F99" s="326"/>
      <c r="G99" s="326"/>
      <c r="H99" s="334"/>
    </row>
    <row r="100" spans="3:8" ht="12.75">
      <c r="C100" s="326"/>
      <c r="D100" s="326"/>
      <c r="E100" s="334"/>
      <c r="F100" s="326"/>
      <c r="G100" s="326"/>
      <c r="H100" s="334"/>
    </row>
    <row r="101" spans="3:8" ht="12.75">
      <c r="C101" s="326"/>
      <c r="D101" s="326"/>
      <c r="E101" s="334"/>
      <c r="F101" s="326"/>
      <c r="G101" s="326"/>
      <c r="H101" s="334"/>
    </row>
    <row r="102" spans="3:8" ht="12.75">
      <c r="C102" s="326"/>
      <c r="D102" s="326"/>
      <c r="E102" s="334"/>
      <c r="F102" s="326"/>
      <c r="G102" s="326"/>
      <c r="H102" s="334"/>
    </row>
    <row r="103" spans="3:8" ht="12.75">
      <c r="C103" s="326"/>
      <c r="D103" s="326"/>
      <c r="E103" s="334"/>
      <c r="F103" s="326"/>
      <c r="G103" s="326"/>
      <c r="H103" s="334"/>
    </row>
    <row r="104" spans="3:8" ht="12.75">
      <c r="C104" s="326"/>
      <c r="D104" s="326"/>
      <c r="E104" s="334"/>
      <c r="F104" s="326"/>
      <c r="G104" s="326"/>
      <c r="H104" s="334"/>
    </row>
    <row r="105" spans="3:8" ht="12.75">
      <c r="C105" s="326"/>
      <c r="D105" s="326"/>
      <c r="E105" s="334"/>
      <c r="F105" s="326"/>
      <c r="G105" s="326"/>
      <c r="H105" s="334"/>
    </row>
    <row r="106" spans="3:8" ht="12.75">
      <c r="C106" s="326"/>
      <c r="D106" s="326"/>
      <c r="E106" s="334"/>
      <c r="F106" s="326"/>
      <c r="G106" s="326"/>
      <c r="H106" s="334"/>
    </row>
    <row r="107" spans="3:8" ht="12.75">
      <c r="C107" s="326"/>
      <c r="D107" s="326"/>
      <c r="E107" s="334"/>
      <c r="F107" s="326"/>
      <c r="G107" s="326"/>
      <c r="H107" s="334"/>
    </row>
    <row r="108" spans="3:8" ht="12.75">
      <c r="C108" s="326"/>
      <c r="D108" s="326"/>
      <c r="E108" s="334"/>
      <c r="F108" s="326"/>
      <c r="G108" s="326"/>
      <c r="H108" s="334"/>
    </row>
    <row r="109" spans="3:8" ht="12.75">
      <c r="C109" s="326"/>
      <c r="D109" s="326"/>
      <c r="E109" s="334"/>
      <c r="F109" s="326"/>
      <c r="G109" s="326"/>
      <c r="H109" s="334"/>
    </row>
    <row r="110" spans="3:8" ht="12.75">
      <c r="C110" s="326"/>
      <c r="D110" s="326"/>
      <c r="E110" s="334"/>
      <c r="F110" s="326"/>
      <c r="G110" s="326"/>
      <c r="H110" s="334"/>
    </row>
    <row r="111" spans="3:8" ht="12.75">
      <c r="C111" s="326"/>
      <c r="D111" s="326"/>
      <c r="E111" s="334"/>
      <c r="F111" s="326"/>
      <c r="G111" s="326"/>
      <c r="H111" s="334"/>
    </row>
    <row r="112" spans="1:8" ht="12.75">
      <c r="A112" s="326" t="s">
        <v>282</v>
      </c>
      <c r="C112" s="326"/>
      <c r="D112" s="326"/>
      <c r="E112" s="334"/>
      <c r="F112" s="326"/>
      <c r="G112" s="326"/>
      <c r="H112" s="334"/>
    </row>
    <row r="113" spans="3:8" ht="12.75">
      <c r="C113" s="326"/>
      <c r="D113" s="326"/>
      <c r="E113" s="334"/>
      <c r="F113" s="326"/>
      <c r="G113" s="326"/>
      <c r="H113" s="334"/>
    </row>
    <row r="114" spans="1:8" ht="12.75">
      <c r="A114" s="340" t="s">
        <v>283</v>
      </c>
      <c r="B114" s="340"/>
      <c r="C114" s="326"/>
      <c r="D114" s="326"/>
      <c r="E114" s="334"/>
      <c r="F114" s="326"/>
      <c r="G114" s="326"/>
      <c r="H114" s="334"/>
    </row>
    <row r="115" spans="3:8" ht="12.75">
      <c r="C115" s="326"/>
      <c r="D115" s="326"/>
      <c r="E115" s="334"/>
      <c r="F115" s="326"/>
      <c r="G115" s="326"/>
      <c r="H115" s="334"/>
    </row>
    <row r="116" spans="3:8" ht="12.75">
      <c r="C116" s="326"/>
      <c r="D116" s="326"/>
      <c r="E116" s="334"/>
      <c r="F116" s="326"/>
      <c r="G116" s="326"/>
      <c r="H116" s="334"/>
    </row>
    <row r="117" spans="3:8" ht="12.75">
      <c r="C117" s="326"/>
      <c r="D117" s="326"/>
      <c r="E117" s="334"/>
      <c r="F117" s="326"/>
      <c r="G117" s="326"/>
      <c r="H117" s="334"/>
    </row>
    <row r="118" spans="3:8" ht="12.75">
      <c r="C118" s="326"/>
      <c r="D118" s="326"/>
      <c r="E118" s="334"/>
      <c r="F118" s="326"/>
      <c r="G118" s="326"/>
      <c r="H118" s="334"/>
    </row>
    <row r="119" spans="3:8" ht="12.75">
      <c r="C119" s="326"/>
      <c r="D119" s="326"/>
      <c r="E119" s="334"/>
      <c r="F119" s="326"/>
      <c r="G119" s="326"/>
      <c r="H119" s="334"/>
    </row>
    <row r="120" spans="3:8" ht="12.75">
      <c r="C120" s="326"/>
      <c r="D120" s="326"/>
      <c r="E120" s="334"/>
      <c r="F120" s="326"/>
      <c r="G120" s="326"/>
      <c r="H120" s="334"/>
    </row>
    <row r="121" spans="3:8" ht="12.75">
      <c r="C121" s="326"/>
      <c r="D121" s="326"/>
      <c r="E121" s="334"/>
      <c r="F121" s="326"/>
      <c r="G121" s="326"/>
      <c r="H121" s="334"/>
    </row>
    <row r="122" spans="3:8" ht="12.75">
      <c r="C122" s="326"/>
      <c r="D122" s="326"/>
      <c r="E122" s="334"/>
      <c r="F122" s="326"/>
      <c r="G122" s="326"/>
      <c r="H122" s="334"/>
    </row>
    <row r="123" spans="3:8" ht="12.75">
      <c r="C123" s="326"/>
      <c r="D123" s="326"/>
      <c r="E123" s="334"/>
      <c r="F123" s="326"/>
      <c r="G123" s="326"/>
      <c r="H123" s="334"/>
    </row>
    <row r="124" spans="3:8" ht="12.75">
      <c r="C124" s="326"/>
      <c r="D124" s="326"/>
      <c r="E124" s="334"/>
      <c r="F124" s="326"/>
      <c r="G124" s="326"/>
      <c r="H124" s="334"/>
    </row>
    <row r="125" spans="3:8" ht="12.75">
      <c r="C125" s="326"/>
      <c r="D125" s="326"/>
      <c r="E125" s="334"/>
      <c r="F125" s="326"/>
      <c r="G125" s="326"/>
      <c r="H125" s="334"/>
    </row>
    <row r="126" spans="3:8" ht="12.75">
      <c r="C126" s="326"/>
      <c r="D126" s="326"/>
      <c r="E126" s="334"/>
      <c r="F126" s="326"/>
      <c r="G126" s="326"/>
      <c r="H126" s="334"/>
    </row>
    <row r="127" spans="3:8" ht="12.75">
      <c r="C127" s="326"/>
      <c r="D127" s="326"/>
      <c r="E127" s="334"/>
      <c r="F127" s="326"/>
      <c r="G127" s="326"/>
      <c r="H127" s="334"/>
    </row>
    <row r="128" spans="3:8" ht="12.75">
      <c r="C128" s="326"/>
      <c r="D128" s="326"/>
      <c r="E128" s="334"/>
      <c r="F128" s="326"/>
      <c r="G128" s="326"/>
      <c r="H128" s="334"/>
    </row>
    <row r="129" spans="3:8" ht="12.75">
      <c r="C129" s="326"/>
      <c r="D129" s="326"/>
      <c r="E129" s="334"/>
      <c r="F129" s="326"/>
      <c r="G129" s="326"/>
      <c r="H129" s="334"/>
    </row>
    <row r="130" spans="3:8" ht="12.75">
      <c r="C130" s="326"/>
      <c r="D130" s="326"/>
      <c r="E130" s="334"/>
      <c r="F130" s="326"/>
      <c r="G130" s="326"/>
      <c r="H130" s="334"/>
    </row>
    <row r="131" spans="3:8" ht="12.75">
      <c r="C131" s="326"/>
      <c r="D131" s="326"/>
      <c r="E131" s="334"/>
      <c r="F131" s="326"/>
      <c r="G131" s="326"/>
      <c r="H131" s="334"/>
    </row>
    <row r="132" spans="3:8" ht="12.75">
      <c r="C132" s="326"/>
      <c r="D132" s="326"/>
      <c r="E132" s="334"/>
      <c r="F132" s="326"/>
      <c r="G132" s="326"/>
      <c r="H132" s="334"/>
    </row>
    <row r="133" spans="3:8" ht="12.75">
      <c r="C133" s="326"/>
      <c r="D133" s="326"/>
      <c r="E133" s="334"/>
      <c r="F133" s="326"/>
      <c r="G133" s="326"/>
      <c r="H133" s="334"/>
    </row>
    <row r="134" spans="3:8" ht="12.75">
      <c r="C134" s="326"/>
      <c r="D134" s="326"/>
      <c r="E134" s="334"/>
      <c r="F134" s="326"/>
      <c r="G134" s="326"/>
      <c r="H134" s="334"/>
    </row>
    <row r="135" spans="3:8" ht="12.75">
      <c r="C135" s="326"/>
      <c r="D135" s="326"/>
      <c r="E135" s="334"/>
      <c r="F135" s="326"/>
      <c r="G135" s="326"/>
      <c r="H135" s="334"/>
    </row>
    <row r="136" spans="3:8" ht="12.75">
      <c r="C136" s="326"/>
      <c r="D136" s="326"/>
      <c r="E136" s="334"/>
      <c r="F136" s="326"/>
      <c r="G136" s="326"/>
      <c r="H136" s="334"/>
    </row>
    <row r="137" spans="3:8" ht="12.75">
      <c r="C137" s="326"/>
      <c r="D137" s="326"/>
      <c r="E137" s="334"/>
      <c r="F137" s="326"/>
      <c r="G137" s="326"/>
      <c r="H137" s="334"/>
    </row>
    <row r="138" spans="3:8" ht="12.75">
      <c r="C138" s="326"/>
      <c r="D138" s="326"/>
      <c r="E138" s="334"/>
      <c r="F138" s="326"/>
      <c r="G138" s="326"/>
      <c r="H138" s="334"/>
    </row>
    <row r="139" spans="3:8" ht="12.75">
      <c r="C139" s="326"/>
      <c r="D139" s="326"/>
      <c r="E139" s="334"/>
      <c r="F139" s="326"/>
      <c r="G139" s="326"/>
      <c r="H139" s="334"/>
    </row>
    <row r="140" spans="3:8" ht="12.75">
      <c r="C140" s="326"/>
      <c r="D140" s="326"/>
      <c r="E140" s="334"/>
      <c r="F140" s="326"/>
      <c r="G140" s="326"/>
      <c r="H140" s="334"/>
    </row>
    <row r="141" spans="3:8" ht="12.75">
      <c r="C141" s="326"/>
      <c r="D141" s="326"/>
      <c r="E141" s="334"/>
      <c r="F141" s="326"/>
      <c r="G141" s="326"/>
      <c r="H141" s="334"/>
    </row>
    <row r="142" spans="3:8" ht="12.75">
      <c r="C142" s="326"/>
      <c r="D142" s="326"/>
      <c r="E142" s="334"/>
      <c r="F142" s="326"/>
      <c r="G142" s="326"/>
      <c r="H142" s="334"/>
    </row>
    <row r="143" spans="3:8" ht="12.75">
      <c r="C143" s="326"/>
      <c r="D143" s="326"/>
      <c r="E143" s="334"/>
      <c r="F143" s="326"/>
      <c r="G143" s="326"/>
      <c r="H143" s="334"/>
    </row>
    <row r="144" spans="3:8" ht="12.75">
      <c r="C144" s="326"/>
      <c r="D144" s="326"/>
      <c r="E144" s="334"/>
      <c r="F144" s="326"/>
      <c r="G144" s="326"/>
      <c r="H144" s="334"/>
    </row>
    <row r="145" spans="3:8" ht="12.75">
      <c r="C145" s="326"/>
      <c r="D145" s="326"/>
      <c r="E145" s="334"/>
      <c r="F145" s="326"/>
      <c r="G145" s="326"/>
      <c r="H145" s="334"/>
    </row>
    <row r="146" spans="3:8" ht="12.75">
      <c r="C146" s="326"/>
      <c r="D146" s="326"/>
      <c r="E146" s="334"/>
      <c r="F146" s="326"/>
      <c r="G146" s="326"/>
      <c r="H146" s="334"/>
    </row>
    <row r="147" spans="3:8" ht="12.75">
      <c r="C147" s="326"/>
      <c r="D147" s="326"/>
      <c r="E147" s="334"/>
      <c r="F147" s="326"/>
      <c r="G147" s="326"/>
      <c r="H147" s="334"/>
    </row>
    <row r="148" spans="3:8" ht="12.75">
      <c r="C148" s="326"/>
      <c r="D148" s="326"/>
      <c r="E148" s="334"/>
      <c r="F148" s="326"/>
      <c r="G148" s="326"/>
      <c r="H148" s="334"/>
    </row>
    <row r="149" spans="3:8" ht="12.75">
      <c r="C149" s="326"/>
      <c r="D149" s="326"/>
      <c r="E149" s="334"/>
      <c r="F149" s="326"/>
      <c r="G149" s="326"/>
      <c r="H149" s="334"/>
    </row>
    <row r="150" spans="3:8" ht="12.75">
      <c r="C150" s="326"/>
      <c r="D150" s="326"/>
      <c r="E150" s="334"/>
      <c r="F150" s="326"/>
      <c r="G150" s="326"/>
      <c r="H150" s="334"/>
    </row>
    <row r="151" spans="3:8" ht="12.75">
      <c r="C151" s="326"/>
      <c r="D151" s="326"/>
      <c r="E151" s="334"/>
      <c r="F151" s="326"/>
      <c r="G151" s="326"/>
      <c r="H151" s="334"/>
    </row>
    <row r="152" spans="3:8" ht="12.75">
      <c r="C152" s="326"/>
      <c r="D152" s="326"/>
      <c r="E152" s="334"/>
      <c r="F152" s="326"/>
      <c r="G152" s="326"/>
      <c r="H152" s="334"/>
    </row>
    <row r="153" spans="3:8" ht="12.75">
      <c r="C153" s="326"/>
      <c r="D153" s="326"/>
      <c r="E153" s="334"/>
      <c r="F153" s="326"/>
      <c r="G153" s="326"/>
      <c r="H153" s="334"/>
    </row>
    <row r="154" spans="3:8" ht="12.75">
      <c r="C154" s="326"/>
      <c r="D154" s="326"/>
      <c r="E154" s="334"/>
      <c r="F154" s="326"/>
      <c r="G154" s="326"/>
      <c r="H154" s="334"/>
    </row>
    <row r="155" spans="3:8" ht="12.75">
      <c r="C155" s="326"/>
      <c r="D155" s="326"/>
      <c r="E155" s="334"/>
      <c r="F155" s="326"/>
      <c r="G155" s="326"/>
      <c r="H155" s="334"/>
    </row>
    <row r="156" spans="3:8" ht="12.75">
      <c r="C156" s="326"/>
      <c r="D156" s="326"/>
      <c r="E156" s="334"/>
      <c r="F156" s="326"/>
      <c r="G156" s="326"/>
      <c r="H156" s="334"/>
    </row>
    <row r="157" spans="3:8" ht="12.75">
      <c r="C157" s="326"/>
      <c r="D157" s="326"/>
      <c r="E157" s="334"/>
      <c r="F157" s="326"/>
      <c r="G157" s="326"/>
      <c r="H157" s="334"/>
    </row>
    <row r="158" spans="3:8" ht="12.75">
      <c r="C158" s="326"/>
      <c r="D158" s="326"/>
      <c r="E158" s="334"/>
      <c r="F158" s="326"/>
      <c r="G158" s="326"/>
      <c r="H158" s="334"/>
    </row>
    <row r="159" spans="3:8" ht="12.75">
      <c r="C159" s="326"/>
      <c r="D159" s="326"/>
      <c r="E159" s="334"/>
      <c r="F159" s="326"/>
      <c r="G159" s="326"/>
      <c r="H159" s="334"/>
    </row>
    <row r="160" spans="3:8" ht="12.75">
      <c r="C160" s="326"/>
      <c r="D160" s="326"/>
      <c r="E160" s="334"/>
      <c r="F160" s="326"/>
      <c r="G160" s="326"/>
      <c r="H160" s="334"/>
    </row>
    <row r="161" spans="3:8" ht="12.75">
      <c r="C161" s="326"/>
      <c r="D161" s="326"/>
      <c r="E161" s="334"/>
      <c r="F161" s="326"/>
      <c r="G161" s="326"/>
      <c r="H161" s="334"/>
    </row>
    <row r="162" spans="3:8" ht="12.75">
      <c r="C162" s="326"/>
      <c r="D162" s="326"/>
      <c r="E162" s="334"/>
      <c r="F162" s="326"/>
      <c r="G162" s="326"/>
      <c r="H162" s="334"/>
    </row>
    <row r="163" spans="3:8" ht="12.75">
      <c r="C163" s="326"/>
      <c r="D163" s="326"/>
      <c r="E163" s="334"/>
      <c r="F163" s="326"/>
      <c r="G163" s="326"/>
      <c r="H163" s="334"/>
    </row>
    <row r="164" spans="3:8" ht="12.75">
      <c r="C164" s="326"/>
      <c r="D164" s="326"/>
      <c r="E164" s="334"/>
      <c r="F164" s="326"/>
      <c r="G164" s="326"/>
      <c r="H164" s="334"/>
    </row>
    <row r="165" spans="3:8" ht="12.75">
      <c r="C165" s="326"/>
      <c r="D165" s="326"/>
      <c r="E165" s="334"/>
      <c r="F165" s="326"/>
      <c r="G165" s="326"/>
      <c r="H165" s="334"/>
    </row>
    <row r="166" spans="3:8" ht="12.75">
      <c r="C166" s="326"/>
      <c r="D166" s="326"/>
      <c r="E166" s="334"/>
      <c r="F166" s="326"/>
      <c r="G166" s="326"/>
      <c r="H166" s="334"/>
    </row>
    <row r="167" spans="3:8" ht="12.75">
      <c r="C167" s="326"/>
      <c r="D167" s="326"/>
      <c r="E167" s="334"/>
      <c r="F167" s="326"/>
      <c r="G167" s="326"/>
      <c r="H167" s="334"/>
    </row>
    <row r="168" spans="3:8" ht="12.75">
      <c r="C168" s="326"/>
      <c r="D168" s="326"/>
      <c r="E168" s="334"/>
      <c r="F168" s="326"/>
      <c r="G168" s="326"/>
      <c r="H168" s="334"/>
    </row>
    <row r="169" spans="3:8" ht="12.75">
      <c r="C169" s="326"/>
      <c r="D169" s="326"/>
      <c r="E169" s="334"/>
      <c r="F169" s="326"/>
      <c r="G169" s="326"/>
      <c r="H169" s="334"/>
    </row>
    <row r="170" spans="3:8" ht="12.75">
      <c r="C170" s="326"/>
      <c r="D170" s="326"/>
      <c r="E170" s="334"/>
      <c r="F170" s="326"/>
      <c r="G170" s="326"/>
      <c r="H170" s="334"/>
    </row>
    <row r="171" spans="3:8" ht="12.75">
      <c r="C171" s="326"/>
      <c r="D171" s="326"/>
      <c r="E171" s="334"/>
      <c r="F171" s="326"/>
      <c r="G171" s="326"/>
      <c r="H171" s="334"/>
    </row>
    <row r="172" spans="3:8" ht="12.75">
      <c r="C172" s="326"/>
      <c r="D172" s="326"/>
      <c r="E172" s="334"/>
      <c r="F172" s="326"/>
      <c r="G172" s="326"/>
      <c r="H172" s="334"/>
    </row>
    <row r="173" spans="3:8" ht="12.75">
      <c r="C173" s="326"/>
      <c r="D173" s="326"/>
      <c r="E173" s="334"/>
      <c r="F173" s="326"/>
      <c r="G173" s="326"/>
      <c r="H173" s="334"/>
    </row>
    <row r="174" spans="3:8" ht="12.75">
      <c r="C174" s="326"/>
      <c r="D174" s="326"/>
      <c r="E174" s="334"/>
      <c r="F174" s="326"/>
      <c r="G174" s="326"/>
      <c r="H174" s="334"/>
    </row>
    <row r="175" spans="3:8" ht="12.75">
      <c r="C175" s="326"/>
      <c r="D175" s="326"/>
      <c r="E175" s="334"/>
      <c r="F175" s="326"/>
      <c r="G175" s="326"/>
      <c r="H175" s="334"/>
    </row>
    <row r="176" spans="3:8" ht="12.75">
      <c r="C176" s="326"/>
      <c r="D176" s="326"/>
      <c r="E176" s="334"/>
      <c r="F176" s="326"/>
      <c r="G176" s="326"/>
      <c r="H176" s="334"/>
    </row>
    <row r="177" spans="3:8" ht="12.75">
      <c r="C177" s="326"/>
      <c r="D177" s="326"/>
      <c r="E177" s="334"/>
      <c r="F177" s="326"/>
      <c r="G177" s="326"/>
      <c r="H177" s="334"/>
    </row>
    <row r="178" spans="3:8" ht="12.75">
      <c r="C178" s="326"/>
      <c r="D178" s="326"/>
      <c r="E178" s="334"/>
      <c r="F178" s="326"/>
      <c r="G178" s="326"/>
      <c r="H178" s="334"/>
    </row>
    <row r="179" spans="3:8" ht="12.75">
      <c r="C179" s="326"/>
      <c r="D179" s="326"/>
      <c r="E179" s="334"/>
      <c r="F179" s="326"/>
      <c r="G179" s="326"/>
      <c r="H179" s="334"/>
    </row>
    <row r="180" spans="3:8" ht="12.75">
      <c r="C180" s="326"/>
      <c r="D180" s="326"/>
      <c r="E180" s="334"/>
      <c r="F180" s="326"/>
      <c r="G180" s="326"/>
      <c r="H180" s="334"/>
    </row>
    <row r="181" spans="3:8" ht="12.75">
      <c r="C181" s="326"/>
      <c r="D181" s="326"/>
      <c r="E181" s="334"/>
      <c r="F181" s="326"/>
      <c r="G181" s="326"/>
      <c r="H181" s="334"/>
    </row>
    <row r="182" spans="3:8" ht="12.75">
      <c r="C182" s="326"/>
      <c r="D182" s="326"/>
      <c r="E182" s="334"/>
      <c r="F182" s="326"/>
      <c r="G182" s="326"/>
      <c r="H182" s="334"/>
    </row>
    <row r="183" spans="3:8" ht="12.75">
      <c r="C183" s="326"/>
      <c r="D183" s="326"/>
      <c r="E183" s="334"/>
      <c r="F183" s="326"/>
      <c r="G183" s="326"/>
      <c r="H183" s="334"/>
    </row>
    <row r="184" spans="3:8" ht="12.75">
      <c r="C184" s="326"/>
      <c r="D184" s="326"/>
      <c r="E184" s="334"/>
      <c r="F184" s="326"/>
      <c r="G184" s="326"/>
      <c r="H184" s="334"/>
    </row>
    <row r="185" spans="3:8" ht="12.75">
      <c r="C185" s="326"/>
      <c r="D185" s="326"/>
      <c r="E185" s="334"/>
      <c r="F185" s="326"/>
      <c r="G185" s="326"/>
      <c r="H185" s="334"/>
    </row>
    <row r="186" spans="3:8" ht="12.75">
      <c r="C186" s="326"/>
      <c r="D186" s="326"/>
      <c r="E186" s="334"/>
      <c r="F186" s="326"/>
      <c r="G186" s="326"/>
      <c r="H186" s="334"/>
    </row>
    <row r="187" spans="3:8" ht="12.75">
      <c r="C187" s="326"/>
      <c r="D187" s="326"/>
      <c r="E187" s="334"/>
      <c r="F187" s="326"/>
      <c r="G187" s="326"/>
      <c r="H187" s="334"/>
    </row>
    <row r="188" spans="3:8" ht="12.75">
      <c r="C188" s="326"/>
      <c r="D188" s="326"/>
      <c r="E188" s="334"/>
      <c r="F188" s="326"/>
      <c r="G188" s="326"/>
      <c r="H188" s="334"/>
    </row>
    <row r="189" spans="3:8" ht="12.75">
      <c r="C189" s="326"/>
      <c r="D189" s="326"/>
      <c r="E189" s="334"/>
      <c r="F189" s="326"/>
      <c r="G189" s="326"/>
      <c r="H189" s="334"/>
    </row>
    <row r="190" spans="3:8" ht="12.75">
      <c r="C190" s="326"/>
      <c r="D190" s="326"/>
      <c r="E190" s="334"/>
      <c r="F190" s="326"/>
      <c r="G190" s="326"/>
      <c r="H190" s="334"/>
    </row>
    <row r="191" spans="3:8" ht="12.75">
      <c r="C191" s="326"/>
      <c r="D191" s="326"/>
      <c r="E191" s="334"/>
      <c r="F191" s="326"/>
      <c r="G191" s="326"/>
      <c r="H191" s="334"/>
    </row>
    <row r="192" spans="3:8" ht="12.75">
      <c r="C192" s="326"/>
      <c r="D192" s="326"/>
      <c r="E192" s="334"/>
      <c r="F192" s="326"/>
      <c r="G192" s="326"/>
      <c r="H192" s="334"/>
    </row>
    <row r="193" spans="3:8" ht="12.75">
      <c r="C193" s="326"/>
      <c r="D193" s="326"/>
      <c r="E193" s="334"/>
      <c r="F193" s="326"/>
      <c r="G193" s="326"/>
      <c r="H193" s="334"/>
    </row>
    <row r="194" spans="3:8" ht="12.75">
      <c r="C194" s="326"/>
      <c r="D194" s="326"/>
      <c r="E194" s="334"/>
      <c r="F194" s="326"/>
      <c r="G194" s="326"/>
      <c r="H194" s="334"/>
    </row>
    <row r="195" spans="3:8" ht="12.75">
      <c r="C195" s="326"/>
      <c r="D195" s="326"/>
      <c r="E195" s="334"/>
      <c r="F195" s="326"/>
      <c r="G195" s="326"/>
      <c r="H195" s="334"/>
    </row>
    <row r="196" spans="3:8" ht="12.75">
      <c r="C196" s="326"/>
      <c r="D196" s="326"/>
      <c r="E196" s="334"/>
      <c r="F196" s="326"/>
      <c r="G196" s="326"/>
      <c r="H196" s="334"/>
    </row>
    <row r="197" spans="3:8" ht="12.75">
      <c r="C197" s="326"/>
      <c r="D197" s="326"/>
      <c r="E197" s="334"/>
      <c r="F197" s="326"/>
      <c r="G197" s="326"/>
      <c r="H197" s="334"/>
    </row>
    <row r="198" spans="3:8" ht="12.75">
      <c r="C198" s="326"/>
      <c r="D198" s="326"/>
      <c r="E198" s="334"/>
      <c r="F198" s="326"/>
      <c r="G198" s="326"/>
      <c r="H198" s="334"/>
    </row>
    <row r="199" spans="3:8" ht="12.75">
      <c r="C199" s="326"/>
      <c r="D199" s="326"/>
      <c r="E199" s="334"/>
      <c r="F199" s="326"/>
      <c r="G199" s="326"/>
      <c r="H199" s="334"/>
    </row>
    <row r="200" spans="3:8" ht="12.75">
      <c r="C200" s="326"/>
      <c r="D200" s="326"/>
      <c r="E200" s="334"/>
      <c r="F200" s="326"/>
      <c r="G200" s="326"/>
      <c r="H200" s="334"/>
    </row>
    <row r="201" spans="3:8" ht="12.75">
      <c r="C201" s="326"/>
      <c r="D201" s="326"/>
      <c r="E201" s="334"/>
      <c r="F201" s="326"/>
      <c r="G201" s="326"/>
      <c r="H201" s="334"/>
    </row>
    <row r="202" spans="3:8" ht="12.75">
      <c r="C202" s="326"/>
      <c r="D202" s="326"/>
      <c r="E202" s="334"/>
      <c r="F202" s="326"/>
      <c r="G202" s="326"/>
      <c r="H202" s="334"/>
    </row>
    <row r="203" spans="3:8" ht="12.75">
      <c r="C203" s="326"/>
      <c r="D203" s="326"/>
      <c r="E203" s="334"/>
      <c r="F203" s="326"/>
      <c r="G203" s="326"/>
      <c r="H203" s="334"/>
    </row>
    <row r="204" spans="3:8" ht="12.75">
      <c r="C204" s="326"/>
      <c r="D204" s="326"/>
      <c r="E204" s="334"/>
      <c r="F204" s="326"/>
      <c r="G204" s="326"/>
      <c r="H204" s="334"/>
    </row>
    <row r="205" spans="3:8" ht="12.75">
      <c r="C205" s="326"/>
      <c r="D205" s="326"/>
      <c r="E205" s="334"/>
      <c r="F205" s="326"/>
      <c r="G205" s="326"/>
      <c r="H205" s="334"/>
    </row>
    <row r="206" spans="3:8" ht="12.75">
      <c r="C206" s="326"/>
      <c r="D206" s="326"/>
      <c r="E206" s="334"/>
      <c r="F206" s="326"/>
      <c r="G206" s="326"/>
      <c r="H206" s="334"/>
    </row>
    <row r="207" spans="3:8" ht="12.75">
      <c r="C207" s="326"/>
      <c r="D207" s="326"/>
      <c r="E207" s="334"/>
      <c r="F207" s="326"/>
      <c r="G207" s="326"/>
      <c r="H207" s="334"/>
    </row>
    <row r="208" spans="3:8" ht="12.75">
      <c r="C208" s="326"/>
      <c r="D208" s="326"/>
      <c r="E208" s="334"/>
      <c r="F208" s="326"/>
      <c r="G208" s="326"/>
      <c r="H208" s="334"/>
    </row>
    <row r="209" spans="3:8" ht="12.75">
      <c r="C209" s="326"/>
      <c r="D209" s="326"/>
      <c r="E209" s="334"/>
      <c r="F209" s="326"/>
      <c r="G209" s="326"/>
      <c r="H209" s="334"/>
    </row>
    <row r="210" spans="3:8" ht="12.75">
      <c r="C210" s="326"/>
      <c r="D210" s="326"/>
      <c r="E210" s="334"/>
      <c r="F210" s="326"/>
      <c r="G210" s="326"/>
      <c r="H210" s="334"/>
    </row>
    <row r="211" spans="3:8" ht="12.75">
      <c r="C211" s="326"/>
      <c r="D211" s="326"/>
      <c r="E211" s="334"/>
      <c r="F211" s="326"/>
      <c r="G211" s="326"/>
      <c r="H211" s="334"/>
    </row>
    <row r="212" spans="3:8" ht="12.75">
      <c r="C212" s="326"/>
      <c r="D212" s="326"/>
      <c r="E212" s="334"/>
      <c r="F212" s="326"/>
      <c r="G212" s="326"/>
      <c r="H212" s="334"/>
    </row>
    <row r="213" spans="3:8" ht="12.75">
      <c r="C213" s="326"/>
      <c r="D213" s="326"/>
      <c r="E213" s="334"/>
      <c r="F213" s="326"/>
      <c r="G213" s="326"/>
      <c r="H213" s="334"/>
    </row>
    <row r="214" spans="3:8" ht="12.75">
      <c r="C214" s="326"/>
      <c r="D214" s="326"/>
      <c r="E214" s="334"/>
      <c r="F214" s="326"/>
      <c r="G214" s="326"/>
      <c r="H214" s="334"/>
    </row>
    <row r="215" spans="3:8" ht="12.75">
      <c r="C215" s="326"/>
      <c r="D215" s="326"/>
      <c r="E215" s="334"/>
      <c r="F215" s="326"/>
      <c r="G215" s="326"/>
      <c r="H215" s="334"/>
    </row>
    <row r="216" spans="3:8" ht="12.75">
      <c r="C216" s="326"/>
      <c r="D216" s="326"/>
      <c r="E216" s="334"/>
      <c r="F216" s="326"/>
      <c r="G216" s="326"/>
      <c r="H216" s="334"/>
    </row>
    <row r="217" spans="3:8" ht="12.75">
      <c r="C217" s="326"/>
      <c r="D217" s="326"/>
      <c r="E217" s="334"/>
      <c r="F217" s="326"/>
      <c r="G217" s="326"/>
      <c r="H217" s="334"/>
    </row>
    <row r="218" spans="3:8" ht="12.75">
      <c r="C218" s="326"/>
      <c r="D218" s="326"/>
      <c r="E218" s="334"/>
      <c r="F218" s="326"/>
      <c r="G218" s="326"/>
      <c r="H218" s="334"/>
    </row>
    <row r="219" spans="3:8" ht="12.75">
      <c r="C219" s="326"/>
      <c r="D219" s="326"/>
      <c r="E219" s="334"/>
      <c r="F219" s="326"/>
      <c r="G219" s="326"/>
      <c r="H219" s="334"/>
    </row>
    <row r="220" spans="3:8" ht="12.75">
      <c r="C220" s="326"/>
      <c r="D220" s="326"/>
      <c r="E220" s="334"/>
      <c r="F220" s="326"/>
      <c r="G220" s="326"/>
      <c r="H220" s="334"/>
    </row>
    <row r="221" spans="3:8" ht="12.75">
      <c r="C221" s="326"/>
      <c r="D221" s="326"/>
      <c r="E221" s="334"/>
      <c r="F221" s="326"/>
      <c r="G221" s="326"/>
      <c r="H221" s="334"/>
    </row>
    <row r="222" spans="3:8" ht="12.75">
      <c r="C222" s="326"/>
      <c r="D222" s="326"/>
      <c r="E222" s="334"/>
      <c r="F222" s="326"/>
      <c r="G222" s="326"/>
      <c r="H222" s="334"/>
    </row>
    <row r="223" spans="3:8" ht="12.75">
      <c r="C223" s="326"/>
      <c r="D223" s="326"/>
      <c r="E223" s="334"/>
      <c r="F223" s="326"/>
      <c r="G223" s="326"/>
      <c r="H223" s="334"/>
    </row>
    <row r="224" spans="3:8" ht="12.75">
      <c r="C224" s="326"/>
      <c r="D224" s="326"/>
      <c r="E224" s="334"/>
      <c r="F224" s="326"/>
      <c r="G224" s="326"/>
      <c r="H224" s="334"/>
    </row>
    <row r="225" spans="3:8" ht="12.75">
      <c r="C225" s="326"/>
      <c r="D225" s="326"/>
      <c r="E225" s="334"/>
      <c r="F225" s="326"/>
      <c r="G225" s="326"/>
      <c r="H225" s="334"/>
    </row>
    <row r="226" spans="3:8" ht="12.75">
      <c r="C226" s="326"/>
      <c r="D226" s="326"/>
      <c r="E226" s="334"/>
      <c r="F226" s="326"/>
      <c r="G226" s="326"/>
      <c r="H226" s="334"/>
    </row>
    <row r="227" spans="3:8" ht="12.75">
      <c r="C227" s="326"/>
      <c r="D227" s="326"/>
      <c r="E227" s="334"/>
      <c r="F227" s="326"/>
      <c r="G227" s="326"/>
      <c r="H227" s="334"/>
    </row>
    <row r="228" spans="3:8" ht="12.75">
      <c r="C228" s="326"/>
      <c r="D228" s="326"/>
      <c r="E228" s="334"/>
      <c r="F228" s="326"/>
      <c r="G228" s="326"/>
      <c r="H228" s="334"/>
    </row>
    <row r="229" spans="3:8" ht="12.75">
      <c r="C229" s="326"/>
      <c r="D229" s="326"/>
      <c r="E229" s="334"/>
      <c r="F229" s="326"/>
      <c r="G229" s="326"/>
      <c r="H229" s="334"/>
    </row>
    <row r="230" spans="3:8" ht="12.75">
      <c r="C230" s="326"/>
      <c r="D230" s="326"/>
      <c r="E230" s="334"/>
      <c r="F230" s="326"/>
      <c r="G230" s="326"/>
      <c r="H230" s="334"/>
    </row>
    <row r="231" spans="3:8" ht="12.75">
      <c r="C231" s="326"/>
      <c r="D231" s="326"/>
      <c r="E231" s="334"/>
      <c r="F231" s="326"/>
      <c r="G231" s="326"/>
      <c r="H231" s="334"/>
    </row>
    <row r="232" spans="3:8" ht="12.75">
      <c r="C232" s="326"/>
      <c r="D232" s="326"/>
      <c r="E232" s="334"/>
      <c r="F232" s="326"/>
      <c r="G232" s="326"/>
      <c r="H232" s="334"/>
    </row>
    <row r="233" spans="3:8" ht="12.75">
      <c r="C233" s="326"/>
      <c r="D233" s="326"/>
      <c r="E233" s="334"/>
      <c r="F233" s="326"/>
      <c r="G233" s="326"/>
      <c r="H233" s="334"/>
    </row>
    <row r="234" spans="3:8" ht="12.75">
      <c r="C234" s="326"/>
      <c r="D234" s="326"/>
      <c r="E234" s="334"/>
      <c r="F234" s="326"/>
      <c r="G234" s="326"/>
      <c r="H234" s="334"/>
    </row>
    <row r="235" spans="3:8" ht="12.75">
      <c r="C235" s="326"/>
      <c r="D235" s="326"/>
      <c r="E235" s="334"/>
      <c r="F235" s="326"/>
      <c r="G235" s="326"/>
      <c r="H235" s="334"/>
    </row>
    <row r="236" spans="3:8" ht="12.75">
      <c r="C236" s="326"/>
      <c r="D236" s="326"/>
      <c r="E236" s="334"/>
      <c r="F236" s="326"/>
      <c r="G236" s="326"/>
      <c r="H236" s="334"/>
    </row>
    <row r="237" spans="3:8" ht="12.75">
      <c r="C237" s="326"/>
      <c r="D237" s="326"/>
      <c r="E237" s="334"/>
      <c r="F237" s="326"/>
      <c r="G237" s="326"/>
      <c r="H237" s="334"/>
    </row>
    <row r="238" spans="3:8" ht="12.75">
      <c r="C238" s="326"/>
      <c r="D238" s="326"/>
      <c r="E238" s="334"/>
      <c r="F238" s="326"/>
      <c r="G238" s="326"/>
      <c r="H238" s="334"/>
    </row>
    <row r="239" spans="3:8" ht="12.75">
      <c r="C239" s="326"/>
      <c r="D239" s="326"/>
      <c r="E239" s="334"/>
      <c r="F239" s="326"/>
      <c r="G239" s="326"/>
      <c r="H239" s="334"/>
    </row>
    <row r="240" spans="3:8" ht="12.75">
      <c r="C240" s="326"/>
      <c r="D240" s="326"/>
      <c r="E240" s="334"/>
      <c r="F240" s="326"/>
      <c r="G240" s="326"/>
      <c r="H240" s="334"/>
    </row>
    <row r="241" spans="3:8" ht="12.75">
      <c r="C241" s="326"/>
      <c r="D241" s="326"/>
      <c r="E241" s="334"/>
      <c r="F241" s="326"/>
      <c r="G241" s="326"/>
      <c r="H241" s="334"/>
    </row>
    <row r="242" spans="3:8" ht="12.75">
      <c r="C242" s="326"/>
      <c r="D242" s="326"/>
      <c r="E242" s="334"/>
      <c r="F242" s="326"/>
      <c r="G242" s="326"/>
      <c r="H242" s="334"/>
    </row>
    <row r="243" spans="3:8" ht="12.75">
      <c r="C243" s="326"/>
      <c r="D243" s="326"/>
      <c r="E243" s="334"/>
      <c r="F243" s="326"/>
      <c r="G243" s="326"/>
      <c r="H243" s="334"/>
    </row>
    <row r="244" spans="3:8" ht="12.75">
      <c r="C244" s="326"/>
      <c r="D244" s="326"/>
      <c r="E244" s="334"/>
      <c r="F244" s="326"/>
      <c r="G244" s="326"/>
      <c r="H244" s="334"/>
    </row>
    <row r="245" spans="3:8" ht="12.75">
      <c r="C245" s="326"/>
      <c r="D245" s="326"/>
      <c r="E245" s="334"/>
      <c r="F245" s="326"/>
      <c r="G245" s="326"/>
      <c r="H245" s="334"/>
    </row>
  </sheetData>
  <mergeCells count="2">
    <mergeCell ref="C3:D3"/>
    <mergeCell ref="F3:G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57.8515625" style="416" customWidth="1"/>
    <col min="2" max="3" width="11.8515625" style="416" customWidth="1"/>
    <col min="4" max="16384" width="9.140625" style="416" customWidth="1"/>
  </cols>
  <sheetData>
    <row r="1" spans="1:3" ht="20.25" customHeight="1">
      <c r="A1" s="414" t="s">
        <v>313</v>
      </c>
      <c r="B1" s="415" t="s">
        <v>351</v>
      </c>
      <c r="C1" s="415" t="s">
        <v>342</v>
      </c>
    </row>
    <row r="2" spans="1:3" ht="10.5">
      <c r="A2" s="417" t="s">
        <v>358</v>
      </c>
      <c r="B2" s="418"/>
      <c r="C2" s="418"/>
    </row>
    <row r="3" spans="1:3" ht="10.5">
      <c r="A3" s="416" t="s">
        <v>290</v>
      </c>
      <c r="B3" s="419">
        <v>2995</v>
      </c>
      <c r="C3" s="419">
        <v>2868</v>
      </c>
    </row>
    <row r="4" spans="1:3" ht="10.5">
      <c r="A4" s="416" t="s">
        <v>359</v>
      </c>
      <c r="B4" s="419">
        <v>-25</v>
      </c>
      <c r="C4" s="419">
        <v>-13</v>
      </c>
    </row>
    <row r="5" spans="1:3" ht="10.5">
      <c r="A5" s="416" t="s">
        <v>360</v>
      </c>
      <c r="B5" s="419">
        <v>2635</v>
      </c>
      <c r="C5" s="419">
        <v>2562</v>
      </c>
    </row>
    <row r="6" spans="1:3" ht="10.5">
      <c r="A6" s="416" t="s">
        <v>361</v>
      </c>
      <c r="B6" s="419">
        <v>9093</v>
      </c>
      <c r="C6" s="419">
        <v>9168</v>
      </c>
    </row>
    <row r="7" spans="1:3" ht="10.5">
      <c r="A7" s="416" t="s">
        <v>362</v>
      </c>
      <c r="B7" s="419">
        <v>12478</v>
      </c>
      <c r="C7" s="419">
        <v>11295</v>
      </c>
    </row>
    <row r="8" spans="1:3" ht="10.5">
      <c r="A8" s="416" t="s">
        <v>363</v>
      </c>
      <c r="B8" s="419">
        <v>359</v>
      </c>
      <c r="C8" s="419">
        <v>691</v>
      </c>
    </row>
    <row r="9" spans="1:3" ht="10.5">
      <c r="A9" s="416" t="s">
        <v>364</v>
      </c>
      <c r="B9" s="419">
        <v>4526</v>
      </c>
      <c r="C9" s="419">
        <v>6843</v>
      </c>
    </row>
    <row r="10" spans="1:3" ht="10.5">
      <c r="A10" s="416" t="s">
        <v>365</v>
      </c>
      <c r="B10" s="419">
        <v>123</v>
      </c>
      <c r="C10" s="419">
        <v>669</v>
      </c>
    </row>
    <row r="11" spans="1:3" ht="10.5">
      <c r="A11" s="416" t="s">
        <v>366</v>
      </c>
      <c r="B11" s="419">
        <v>-13</v>
      </c>
      <c r="C11" s="419">
        <v>6</v>
      </c>
    </row>
    <row r="12" spans="1:3" ht="10.5">
      <c r="A12" s="416" t="s">
        <v>367</v>
      </c>
      <c r="B12" s="419"/>
      <c r="C12" s="419"/>
    </row>
    <row r="13" spans="1:3" ht="10.5">
      <c r="A13" s="416" t="s">
        <v>286</v>
      </c>
      <c r="B13" s="419">
        <v>-1126</v>
      </c>
      <c r="C13" s="419">
        <v>-679</v>
      </c>
    </row>
    <row r="14" spans="1:3" ht="10.5">
      <c r="A14" s="416" t="s">
        <v>368</v>
      </c>
      <c r="B14" s="419"/>
      <c r="C14" s="419"/>
    </row>
    <row r="15" spans="1:3" ht="10.5">
      <c r="A15" s="416" t="s">
        <v>287</v>
      </c>
      <c r="B15" s="419">
        <v>5852</v>
      </c>
      <c r="C15" s="419">
        <v>5628</v>
      </c>
    </row>
    <row r="16" spans="1:3" ht="10.5">
      <c r="A16" s="416" t="s">
        <v>369</v>
      </c>
      <c r="B16" s="419">
        <v>-718</v>
      </c>
      <c r="C16" s="419">
        <v>-598</v>
      </c>
    </row>
    <row r="17" spans="1:3" ht="10.5">
      <c r="A17" s="416" t="s">
        <v>370</v>
      </c>
      <c r="B17" s="419"/>
      <c r="C17" s="419"/>
    </row>
    <row r="18" spans="1:3" ht="10.5">
      <c r="A18" s="417" t="s">
        <v>406</v>
      </c>
      <c r="B18" s="419"/>
      <c r="C18" s="419"/>
    </row>
    <row r="19" spans="1:3" ht="10.5">
      <c r="A19" s="416" t="s">
        <v>371</v>
      </c>
      <c r="B19" s="419">
        <v>-46853</v>
      </c>
      <c r="C19" s="419">
        <v>-55370</v>
      </c>
    </row>
    <row r="20" spans="1:3" ht="10.5">
      <c r="A20" s="416" t="s">
        <v>372</v>
      </c>
      <c r="B20" s="419">
        <v>-7039</v>
      </c>
      <c r="C20" s="419">
        <f>148+770</f>
        <v>918</v>
      </c>
    </row>
    <row r="21" spans="1:3" ht="10.5">
      <c r="A21" s="416" t="s">
        <v>373</v>
      </c>
      <c r="B21" s="419">
        <v>18891</v>
      </c>
      <c r="C21" s="419">
        <v>-23947</v>
      </c>
    </row>
    <row r="22" spans="1:3" ht="10.5">
      <c r="A22" s="416" t="s">
        <v>374</v>
      </c>
      <c r="B22" s="419">
        <v>-8759</v>
      </c>
      <c r="C22" s="419">
        <v>5312</v>
      </c>
    </row>
    <row r="23" spans="1:3" ht="10.5">
      <c r="A23" s="416" t="s">
        <v>375</v>
      </c>
      <c r="B23" s="419">
        <v>-11787</v>
      </c>
      <c r="C23" s="419">
        <f>-560+572</f>
        <v>12</v>
      </c>
    </row>
    <row r="24" spans="1:5" s="420" customFormat="1" ht="10.5">
      <c r="A24" s="420" t="s">
        <v>376</v>
      </c>
      <c r="B24" s="421">
        <v>-3060</v>
      </c>
      <c r="C24" s="421">
        <v>-3483</v>
      </c>
      <c r="E24" s="416"/>
    </row>
    <row r="25" spans="1:5" ht="10.5">
      <c r="A25" s="416" t="s">
        <v>377</v>
      </c>
      <c r="B25" s="419">
        <v>-3779</v>
      </c>
      <c r="C25" s="419">
        <v>-4453</v>
      </c>
      <c r="E25" s="420"/>
    </row>
    <row r="26" spans="1:3" ht="10.5">
      <c r="A26" s="416" t="s">
        <v>378</v>
      </c>
      <c r="B26" s="419">
        <f>25904-359-18800+2308</f>
        <v>9053</v>
      </c>
      <c r="C26" s="419">
        <f>-10048-691-874</f>
        <v>-11613</v>
      </c>
    </row>
    <row r="27" spans="1:3" ht="10.5">
      <c r="A27" s="422" t="s">
        <v>379</v>
      </c>
      <c r="B27" s="423">
        <f>SUM(B3:B26)</f>
        <v>-17154</v>
      </c>
      <c r="C27" s="423">
        <f>SUM(C3:C26)</f>
        <v>-54184</v>
      </c>
    </row>
    <row r="28" spans="1:5" ht="10.5">
      <c r="A28" s="416" t="s">
        <v>380</v>
      </c>
      <c r="B28" s="419">
        <v>-4433</v>
      </c>
      <c r="C28" s="419">
        <v>-4119</v>
      </c>
      <c r="E28" s="424"/>
    </row>
    <row r="29" spans="1:3" ht="10.5">
      <c r="A29" s="416" t="s">
        <v>381</v>
      </c>
      <c r="B29" s="419">
        <v>-11286</v>
      </c>
      <c r="C29" s="419">
        <v>-2603</v>
      </c>
    </row>
    <row r="30" spans="1:3" ht="10.5">
      <c r="A30" s="422" t="s">
        <v>382</v>
      </c>
      <c r="B30" s="423">
        <f>SUM(B27:B29)</f>
        <v>-32873</v>
      </c>
      <c r="C30" s="423">
        <f>SUM(C27:C29)</f>
        <v>-60906</v>
      </c>
    </row>
    <row r="31" spans="2:3" ht="10.5">
      <c r="B31" s="419"/>
      <c r="C31" s="419"/>
    </row>
    <row r="32" spans="1:3" ht="10.5">
      <c r="A32" s="417" t="s">
        <v>383</v>
      </c>
      <c r="B32" s="419"/>
      <c r="C32" s="419"/>
    </row>
    <row r="33" spans="1:3" ht="10.5">
      <c r="A33" s="416" t="s">
        <v>384</v>
      </c>
      <c r="B33" s="419">
        <v>-8314</v>
      </c>
      <c r="C33" s="419">
        <v>-2272</v>
      </c>
    </row>
    <row r="34" spans="1:3" ht="10.5">
      <c r="A34" s="416" t="s">
        <v>385</v>
      </c>
      <c r="B34" s="419">
        <v>163</v>
      </c>
      <c r="C34" s="419">
        <v>-3</v>
      </c>
    </row>
    <row r="35" spans="1:3" ht="10.5">
      <c r="A35" s="416" t="s">
        <v>386</v>
      </c>
      <c r="B35" s="419">
        <v>-13559</v>
      </c>
      <c r="C35" s="419">
        <v>-12465</v>
      </c>
    </row>
    <row r="36" spans="1:3" ht="10.5">
      <c r="A36" s="416" t="s">
        <v>387</v>
      </c>
      <c r="B36" s="419">
        <v>5</v>
      </c>
      <c r="C36" s="419"/>
    </row>
    <row r="37" spans="1:3" ht="10.5">
      <c r="A37" s="416" t="s">
        <v>388</v>
      </c>
      <c r="B37" s="419"/>
      <c r="C37" s="419"/>
    </row>
    <row r="38" spans="1:3" ht="10.5">
      <c r="A38" s="416" t="s">
        <v>389</v>
      </c>
      <c r="B38" s="419"/>
      <c r="C38" s="419"/>
    </row>
    <row r="39" spans="1:3" ht="10.5">
      <c r="A39" s="416" t="s">
        <v>390</v>
      </c>
      <c r="B39" s="419"/>
      <c r="C39" s="419">
        <v>-3714</v>
      </c>
    </row>
    <row r="40" spans="1:3" ht="10.5">
      <c r="A40" s="416" t="s">
        <v>391</v>
      </c>
      <c r="B40" s="419">
        <v>8443</v>
      </c>
      <c r="C40" s="419"/>
    </row>
    <row r="41" spans="1:3" ht="10.5">
      <c r="A41" s="416" t="s">
        <v>392</v>
      </c>
      <c r="B41" s="419">
        <v>1021</v>
      </c>
      <c r="C41" s="419">
        <v>96</v>
      </c>
    </row>
    <row r="42" spans="1:3" ht="10.5">
      <c r="A42" s="422" t="s">
        <v>393</v>
      </c>
      <c r="B42" s="423">
        <f>SUM(B33:B41)</f>
        <v>-12241</v>
      </c>
      <c r="C42" s="423">
        <f>SUM(C33:C41)</f>
        <v>-18358</v>
      </c>
    </row>
    <row r="43" spans="2:3" ht="10.5">
      <c r="B43" s="419"/>
      <c r="C43" s="419"/>
    </row>
    <row r="44" spans="1:3" ht="10.5">
      <c r="A44" s="417" t="s">
        <v>394</v>
      </c>
      <c r="B44" s="419"/>
      <c r="C44" s="419"/>
    </row>
    <row r="45" spans="1:3" ht="10.5">
      <c r="A45" s="416" t="s">
        <v>395</v>
      </c>
      <c r="B45" s="419"/>
      <c r="C45" s="419">
        <v>-204</v>
      </c>
    </row>
    <row r="46" spans="1:3" ht="10.5">
      <c r="A46" s="416" t="s">
        <v>396</v>
      </c>
      <c r="B46" s="419"/>
      <c r="C46" s="419"/>
    </row>
    <row r="47" spans="1:3" ht="10.5">
      <c r="A47" s="416" t="s">
        <v>397</v>
      </c>
      <c r="B47" s="419">
        <v>53811</v>
      </c>
      <c r="C47" s="419">
        <v>8286</v>
      </c>
    </row>
    <row r="48" spans="1:3" ht="10.5">
      <c r="A48" s="416" t="s">
        <v>398</v>
      </c>
      <c r="B48" s="419">
        <v>-20397</v>
      </c>
      <c r="C48" s="419">
        <v>-18590</v>
      </c>
    </row>
    <row r="49" spans="1:3" ht="10.5">
      <c r="A49" s="416" t="s">
        <v>399</v>
      </c>
      <c r="B49" s="419">
        <v>227</v>
      </c>
      <c r="C49" s="419"/>
    </row>
    <row r="50" spans="1:3" ht="10.5">
      <c r="A50" s="416" t="s">
        <v>400</v>
      </c>
      <c r="B50" s="419">
        <v>-196</v>
      </c>
      <c r="C50" s="419">
        <v>-189</v>
      </c>
    </row>
    <row r="51" spans="1:3" ht="10.5">
      <c r="A51" s="422" t="s">
        <v>401</v>
      </c>
      <c r="B51" s="423">
        <f>SUM(B45:B50)</f>
        <v>33445</v>
      </c>
      <c r="C51" s="423">
        <f>SUM(C45:C50)</f>
        <v>-10697</v>
      </c>
    </row>
    <row r="52" spans="2:3" ht="10.5">
      <c r="B52" s="419"/>
      <c r="C52" s="419"/>
    </row>
    <row r="53" spans="1:3" ht="10.5">
      <c r="A53" s="425" t="s">
        <v>402</v>
      </c>
      <c r="B53" s="423">
        <f>+B51+B42+B30</f>
        <v>-11669</v>
      </c>
      <c r="C53" s="423">
        <f>+C51+C42+C30</f>
        <v>-89961</v>
      </c>
    </row>
    <row r="54" spans="1:3" ht="10.5">
      <c r="A54" s="425"/>
      <c r="B54" s="423"/>
      <c r="C54" s="423"/>
    </row>
    <row r="55" spans="1:3" ht="10.5">
      <c r="A55" s="422" t="s">
        <v>403</v>
      </c>
      <c r="B55" s="423">
        <v>154758</v>
      </c>
      <c r="C55" s="423">
        <v>198281</v>
      </c>
    </row>
    <row r="56" spans="1:3" ht="10.5">
      <c r="A56" s="416" t="s">
        <v>404</v>
      </c>
      <c r="B56" s="419"/>
      <c r="C56" s="419">
        <v>5315</v>
      </c>
    </row>
    <row r="57" spans="1:3" ht="10.5">
      <c r="A57" s="426" t="s">
        <v>405</v>
      </c>
      <c r="B57" s="423">
        <f>SUM(B53:B56)</f>
        <v>143089</v>
      </c>
      <c r="C57" s="423">
        <f>SUM(C53:C56)</f>
        <v>113635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08" t="s">
        <v>231</v>
      </c>
      <c r="C1" s="409"/>
      <c r="D1" s="410"/>
      <c r="E1" s="408" t="s">
        <v>237</v>
      </c>
      <c r="F1" s="409"/>
      <c r="G1" s="410"/>
      <c r="H1" s="409" t="s">
        <v>233</v>
      </c>
      <c r="I1" s="409"/>
      <c r="J1" s="410"/>
      <c r="K1" s="408" t="s">
        <v>234</v>
      </c>
      <c r="L1" s="409"/>
      <c r="M1" s="409"/>
      <c r="N1" s="408" t="s">
        <v>238</v>
      </c>
      <c r="O1" s="409"/>
      <c r="P1" s="410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11" t="s">
        <v>231</v>
      </c>
      <c r="C10" s="412"/>
      <c r="D10" s="413"/>
      <c r="E10" s="411" t="s">
        <v>232</v>
      </c>
      <c r="F10" s="412"/>
      <c r="G10" s="413"/>
      <c r="H10" s="411"/>
      <c r="I10" s="412"/>
      <c r="J10" s="413"/>
      <c r="K10" s="411"/>
      <c r="L10" s="412"/>
      <c r="M10" s="413"/>
      <c r="N10" s="411"/>
      <c r="O10" s="412"/>
      <c r="P10" s="413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ab007625</cp:lastModifiedBy>
  <cp:lastPrinted>2011-05-03T17:14:27Z</cp:lastPrinted>
  <dcterms:created xsi:type="dcterms:W3CDTF">2000-04-06T09:46:24Z</dcterms:created>
  <dcterms:modified xsi:type="dcterms:W3CDTF">2011-05-03T17:16:16Z</dcterms:modified>
  <cp:category/>
  <cp:version/>
  <cp:contentType/>
  <cp:contentStatus/>
</cp:coreProperties>
</file>