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6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s" sheetId="4" r:id="rId4"/>
    <sheet name="Liabilities" sheetId="5" r:id="rId5"/>
    <sheet name="P&amp;L" sheetId="6" r:id="rId6"/>
    <sheet name="NFP" sheetId="7" r:id="rId7"/>
    <sheet name="CE IAS 3Q " sheetId="8" state="hidden" r:id="rId8"/>
    <sheet name="DIFF_CAMBIO" sheetId="9" state="hidden" r:id="rId9"/>
  </sheets>
  <definedNames>
    <definedName name="_xlnm.Print_Area" localSheetId="3">'Assets'!$A$1:$G$31</definedName>
    <definedName name="_xlnm.Print_Area" localSheetId="7">'CE IAS 3Q '!$A$1:$I$35</definedName>
    <definedName name="_xlnm.Print_Area" localSheetId="4">'Liabilities'!$A$1:$G$31</definedName>
    <definedName name="_xlnm.Print_Area" localSheetId="6">'NFP'!#REF!</definedName>
    <definedName name="_xlnm.Print_Area" localSheetId="5">'P&amp;L'!$A$1:$G$38</definedName>
    <definedName name="_xlnm.Print_Area" localSheetId="1">'PASSIVO-PROFORMA'!$A$1:$M$105</definedName>
    <definedName name="EV__LASTREFTIME__" hidden="1">41330.4726273148</definedName>
  </definedNames>
  <calcPr fullCalcOnLoad="1"/>
</workbook>
</file>

<file path=xl/sharedStrings.xml><?xml version="1.0" encoding="utf-8"?>
<sst xmlns="http://schemas.openxmlformats.org/spreadsheetml/2006/main" count="522" uniqueCount="384">
  <si>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</si>
  <si>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</si>
  <si>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</si>
  <si>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</si>
  <si>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</si>
  <si>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</si>
  <si>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</si>
  <si>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</si>
  <si>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</si>
  <si>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</si>
  <si>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</si>
  <si>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</si>
  <si>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</si>
  <si>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</si>
  <si>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</si>
  <si>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</si>
  <si>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</si>
  <si>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</si>
  <si>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</si>
  <si>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</si>
  <si>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</si>
  <si>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</si>
  <si>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</si>
  <si>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</si>
  <si>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</si>
  <si>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</si>
  <si>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</si>
  <si>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</si>
  <si>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</si>
  <si>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</si>
  <si>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</si>
  <si>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</si>
  <si>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</si>
  <si>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</si>
  <si>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</si>
  <si>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</si>
  <si>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</si>
  <si>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</si>
  <si>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</si>
  <si>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</si>
  <si>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</si>
  <si>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</si>
  <si>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</si>
  <si>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</si>
  <si>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</si>
  <si>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</si>
  <si>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</si>
  <si>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</si>
  <si>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</si>
  <si>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</si>
  <si>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</si>
  <si>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</si>
  <si>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</si>
  <si>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</si>
  <si>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</si>
  <si>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</si>
  <si>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</si>
  <si>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</si>
  <si>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</si>
  <si>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</si>
  <si>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</si>
  <si>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</si>
  <si>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</si>
  <si>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</si>
  <si>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</si>
  <si>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</si>
  <si>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</si>
  <si>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</si>
  <si>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</si>
  <si>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</si>
  <si>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</si>
  <si>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</si>
  <si>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</si>
  <si>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</si>
  <si>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</si>
  <si>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</si>
  <si>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</si>
  <si>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</si>
  <si>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</si>
  <si>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</si>
  <si>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</si>
  <si>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</si>
  <si>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</si>
  <si>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</si>
  <si>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</si>
  <si>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</si>
  <si>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</si>
  <si>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</si>
  <si>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</si>
  <si>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</si>
  <si>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</si>
  <si>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</si>
  <si>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</si>
  <si>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</si>
  <si>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</si>
  <si>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</si>
  <si>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</si>
  <si>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</si>
  <si>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</si>
  <si>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</si>
  <si>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</si>
  <si>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</si>
  <si>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</si>
  <si>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</si>
  <si>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</si>
  <si>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</si>
  <si>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</si>
  <si>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</si>
  <si>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</si>
  <si>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</si>
  <si>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</si>
  <si>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</si>
  <si>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</si>
  <si>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</si>
  <si>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</si>
  <si>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</si>
  <si>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</si>
  <si>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</si>
  <si>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</si>
  <si>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</si>
  <si>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</si>
  <si>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</si>
  <si>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</si>
  <si>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</si>
  <si>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</si>
  <si>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</si>
  <si>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</si>
  <si>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</si>
  <si>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</si>
  <si>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</si>
  <si>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</si>
  <si>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</si>
  <si>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</si>
  <si>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</si>
  <si>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</si>
  <si>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</si>
  <si>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</si>
  <si>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</si>
  <si>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</si>
  <si>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</si>
  <si>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</si>
  <si>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</si>
  <si>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</si>
  <si>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</si>
  <si>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</si>
  <si>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</si>
  <si>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</si>
  <si>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</si>
  <si>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</si>
  <si>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</si>
  <si>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</si>
  <si>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</si>
  <si>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</si>
  <si>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</si>
  <si>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</si>
  <si>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</si>
  <si>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</si>
  <si>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</si>
  <si>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</si>
  <si>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</si>
  <si>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</si>
  <si>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</si>
  <si>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</si>
  <si>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</si>
  <si>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</si>
  <si>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</si>
  <si>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</si>
  <si>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</si>
  <si>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</si>
  <si>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</si>
  <si>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</si>
  <si>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</si>
  <si>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</si>
  <si>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</si>
  <si>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</si>
  <si>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</si>
  <si>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</si>
  <si>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</si>
  <si>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</si>
  <si>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</si>
  <si>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</si>
  <si>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</si>
  <si>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</si>
  <si>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</si>
  <si>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</si>
  <si>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</si>
  <si>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</si>
  <si>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</si>
  <si>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</si>
  <si>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</si>
  <si>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</si>
  <si>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</si>
  <si>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</si>
  <si>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</si>
  <si>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</si>
  <si>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</si>
  <si>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</si>
  <si>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</si>
  <si>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</si>
  <si>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</si>
  <si>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</si>
  <si>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</si>
  <si>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</si>
  <si>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</si>
  <si>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</si>
  <si>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</si>
  <si>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</si>
  <si>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</si>
  <si>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</si>
  <si>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</si>
  <si>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</si>
  <si>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</si>
  <si>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</si>
  <si>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</si>
  <si>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</si>
  <si>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</si>
  <si>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</si>
  <si>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</si>
  <si>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</si>
  <si>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</si>
  <si>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</si>
  <si>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</si>
  <si>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</si>
  <si>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</si>
  <si>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</si>
  <si>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</si>
  <si>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</si>
  <si>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</si>
  <si>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</si>
  <si>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</si>
  <si>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</si>
  <si>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</si>
  <si>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</si>
  <si>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</si>
  <si>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</si>
  <si>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</si>
  <si>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</si>
  <si>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</si>
  <si>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</si>
  <si>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</si>
  <si>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</si>
  <si>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</si>
  <si>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</si>
  <si>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</si>
  <si>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</si>
  <si>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</si>
  <si>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</si>
  <si>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</si>
  <si>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</si>
  <si>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</si>
  <si>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</si>
  <si>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</si>
  <si>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</si>
  <si>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</si>
  <si>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</si>
  <si>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</si>
  <si>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</si>
  <si>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</si>
  <si>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</si>
  <si>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</si>
  <si>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</si>
  <si>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</si>
  <si>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</si>
  <si>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</si>
  <si>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</si>
  <si>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</si>
  <si>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</si>
  <si>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</si>
  <si>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</si>
  <si>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</si>
  <si>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</si>
  <si>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</si>
  <si>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</si>
  <si>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</si>
  <si>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</si>
  <si>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</si>
  <si>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</si>
  <si>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</si>
  <si>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</si>
  <si>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</si>
  <si>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</si>
  <si>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</si>
  <si>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</si>
  <si>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</si>
  <si>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In migliaia di euro</t>
  </si>
  <si>
    <t>Note</t>
  </si>
  <si>
    <t>Ammortamento di immobili, impianti e macchinari</t>
  </si>
  <si>
    <t>Utili/(perdite) nette da differenze cambio</t>
  </si>
  <si>
    <t>Totale</t>
  </si>
  <si>
    <t xml:space="preserve">di cui Parti correlate (Capitolo F) </t>
  </si>
  <si>
    <t>3° Trimestre 2010</t>
  </si>
  <si>
    <t>3° Trimestre 2011</t>
  </si>
  <si>
    <t xml:space="preserve">Al 31 dicembre 2011  </t>
  </si>
  <si>
    <t>2012</t>
  </si>
  <si>
    <t>CONSOLIDATED NET DEBT /(NET FINANCIAL DEBT)</t>
  </si>
  <si>
    <t>In thousands of Euros</t>
  </si>
  <si>
    <t>Liquidity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</si>
  <si>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</si>
  <si>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</si>
  <si>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</si>
  <si>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</si>
  <si>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</si>
  <si>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</si>
  <si>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</si>
  <si>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</si>
  <si>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</si>
  <si>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</si>
  <si>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</si>
  <si>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</si>
  <si>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</si>
  <si>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</t>
  </si>
  <si>
    <t>At 31 december 2011</t>
  </si>
  <si>
    <t>Change</t>
  </si>
  <si>
    <t>INCOME STATEMENT</t>
  </si>
  <si>
    <t>Net revenues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</si>
  <si>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</si>
  <si>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</si>
  <si>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</si>
  <si>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</si>
  <si>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</si>
  <si>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</si>
  <si>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</si>
  <si>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</si>
  <si>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</si>
  <si>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</si>
  <si>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</si>
  <si>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Net exchange gains/(losses)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</si>
  <si>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</si>
  <si>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</si>
  <si>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</si>
  <si>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</si>
  <si>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</si>
  <si>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</si>
  <si>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</si>
  <si>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</si>
  <si>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</si>
  <si>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</si>
  <si>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</si>
  <si>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Total</t>
  </si>
  <si>
    <t xml:space="preserve">of which Related parties </t>
  </si>
  <si>
    <t>2011 Restated</t>
  </si>
  <si>
    <t>Balance sheet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</si>
  <si>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</si>
  <si>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</si>
  <si>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</si>
  <si>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</si>
  <si>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</si>
  <si>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</si>
  <si>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</si>
  <si>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</si>
  <si>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</si>
  <si>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</si>
  <si>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</si>
  <si>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</si>
  <si>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long-term payables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</si>
  <si>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</si>
  <si>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</si>
  <si>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</si>
  <si>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</si>
  <si>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</si>
  <si>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</si>
  <si>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</si>
  <si>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</si>
  <si>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</si>
  <si>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</si>
  <si>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</si>
  <si>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</si>
  <si>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</si>
  <si>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</si>
  <si>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</si>
  <si>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</si>
  <si>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</si>
  <si>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</si>
  <si>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</si>
  <si>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</si>
  <si>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</si>
  <si>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</si>
  <si>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</si>
  <si>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</si>
  <si>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</si>
  <si>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</si>
  <si>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</si>
  <si>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 xml:space="preserve">At 31 december 2011  </t>
  </si>
  <si>
    <t>At 31 december 2012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</si>
</sst>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6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1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8"/>
      <color indexed="10"/>
      <name val="MS Sans Serif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180" fontId="0" fillId="33" borderId="2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37" fontId="8" fillId="33" borderId="0" xfId="0" applyNumberFormat="1" applyFont="1" applyFill="1" applyAlignment="1" applyProtection="1">
      <alignment vertical="center"/>
      <protection/>
    </xf>
    <xf numFmtId="178" fontId="6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 quotePrefix="1">
      <alignment horizontal="left" vertical="center"/>
      <protection/>
    </xf>
    <xf numFmtId="38" fontId="1" fillId="33" borderId="19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horizontal="center" vertical="center"/>
      <protection/>
    </xf>
    <xf numFmtId="37" fontId="10" fillId="33" borderId="19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>
      <alignment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38" fontId="0" fillId="33" borderId="11" xfId="46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vertical="center"/>
      <protection/>
    </xf>
    <xf numFmtId="37" fontId="10" fillId="33" borderId="22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/>
    </xf>
    <xf numFmtId="37" fontId="10" fillId="33" borderId="19" xfId="0" applyNumberFormat="1" applyFont="1" applyFill="1" applyBorder="1" applyAlignment="1" applyProtection="1">
      <alignment vertical="center"/>
      <protection/>
    </xf>
    <xf numFmtId="38" fontId="0" fillId="33" borderId="23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38" fontId="1" fillId="33" borderId="23" xfId="46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 quotePrefix="1">
      <alignment horizontal="left" vertical="center"/>
      <protection/>
    </xf>
    <xf numFmtId="38" fontId="10" fillId="33" borderId="0" xfId="46" applyFont="1" applyFill="1" applyAlignment="1">
      <alignment vertical="center"/>
    </xf>
    <xf numFmtId="0" fontId="10" fillId="33" borderId="0" xfId="0" applyFont="1" applyFill="1" applyAlignment="1" applyProtection="1" quotePrefix="1">
      <alignment vertical="center"/>
      <protection/>
    </xf>
    <xf numFmtId="178" fontId="6" fillId="33" borderId="21" xfId="0" applyNumberFormat="1" applyFont="1" applyFill="1" applyBorder="1" applyAlignment="1">
      <alignment/>
    </xf>
    <xf numFmtId="38" fontId="1" fillId="33" borderId="19" xfId="46" applyNumberFormat="1" applyFont="1" applyFill="1" applyBorder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right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184" fontId="0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center" vertical="center"/>
    </xf>
    <xf numFmtId="0" fontId="14" fillId="33" borderId="15" xfId="0" applyFont="1" applyFill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 applyProtection="1">
      <alignment horizontal="centerContinuous" vertical="center"/>
      <protection/>
    </xf>
    <xf numFmtId="185" fontId="6" fillId="33" borderId="18" xfId="0" applyNumberFormat="1" applyFont="1" applyFill="1" applyBorder="1" applyAlignment="1" applyProtection="1">
      <alignment horizontal="centerContinuous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37" fontId="6" fillId="33" borderId="16" xfId="0" applyNumberFormat="1" applyFont="1" applyFill="1" applyBorder="1" applyAlignment="1" applyProtection="1">
      <alignment vertical="center"/>
      <protection/>
    </xf>
    <xf numFmtId="37" fontId="6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37" fontId="6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78" fontId="6" fillId="33" borderId="21" xfId="0" applyNumberFormat="1" applyFont="1" applyFill="1" applyBorder="1" applyAlignment="1" applyProtection="1">
      <alignment horizontal="right" vertical="center"/>
      <protection/>
    </xf>
    <xf numFmtId="37" fontId="6" fillId="33" borderId="0" xfId="0" applyNumberFormat="1" applyFont="1" applyFill="1" applyBorder="1" applyAlignment="1" applyProtection="1">
      <alignment vertical="center"/>
      <protection/>
    </xf>
    <xf numFmtId="37" fontId="6" fillId="33" borderId="0" xfId="0" applyNumberFormat="1" applyFont="1" applyFill="1" applyAlignment="1" applyProtection="1">
      <alignment vertical="center"/>
      <protection/>
    </xf>
    <xf numFmtId="41" fontId="6" fillId="33" borderId="21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/>
      <protection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19" xfId="0" applyNumberFormat="1" applyFont="1" applyFill="1" applyBorder="1" applyAlignment="1" applyProtection="1">
      <alignment horizontal="right" vertical="center"/>
      <protection/>
    </xf>
    <xf numFmtId="3" fontId="10" fillId="33" borderId="23" xfId="0" applyNumberFormat="1" applyFont="1" applyFill="1" applyBorder="1" applyAlignment="1" applyProtection="1">
      <alignment horizontal="right" vertical="center"/>
      <protection/>
    </xf>
    <xf numFmtId="3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21" xfId="0" applyNumberFormat="1" applyFont="1" applyFill="1" applyBorder="1" applyAlignment="1" applyProtection="1">
      <alignment horizontal="right" vertical="center"/>
      <protection/>
    </xf>
    <xf numFmtId="3" fontId="8" fillId="33" borderId="19" xfId="0" applyNumberFormat="1" applyFont="1" applyFill="1" applyBorder="1" applyAlignment="1" applyProtection="1">
      <alignment horizontal="right" vertical="center"/>
      <protection/>
    </xf>
    <xf numFmtId="3" fontId="14" fillId="33" borderId="19" xfId="0" applyNumberFormat="1" applyFont="1" applyFill="1" applyBorder="1" applyAlignment="1" applyProtection="1">
      <alignment horizontal="right" vertical="center"/>
      <protection/>
    </xf>
    <xf numFmtId="3" fontId="8" fillId="33" borderId="21" xfId="0" applyNumberFormat="1" applyFont="1" applyFill="1" applyBorder="1" applyAlignment="1" applyProtection="1">
      <alignment horizontal="right" vertical="center"/>
      <protection/>
    </xf>
    <xf numFmtId="3" fontId="14" fillId="33" borderId="21" xfId="0" applyNumberFormat="1" applyFont="1" applyFill="1" applyBorder="1" applyAlignment="1" applyProtection="1">
      <alignment horizontal="right" vertical="center"/>
      <protection/>
    </xf>
    <xf numFmtId="3" fontId="10" fillId="33" borderId="21" xfId="0" applyNumberFormat="1" applyFont="1" applyFill="1" applyBorder="1" applyAlignment="1" applyProtection="1">
      <alignment horizontal="right" vertical="center"/>
      <protection/>
    </xf>
    <xf numFmtId="38" fontId="6" fillId="33" borderId="0" xfId="46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37" fontId="6" fillId="33" borderId="14" xfId="0" applyNumberFormat="1" applyFont="1" applyFill="1" applyBorder="1" applyAlignment="1" applyProtection="1">
      <alignment vertical="center"/>
      <protection/>
    </xf>
    <xf numFmtId="178" fontId="14" fillId="33" borderId="13" xfId="0" applyNumberFormat="1" applyFont="1" applyFill="1" applyBorder="1" applyAlignment="1" applyProtection="1">
      <alignment horizontal="right" vertical="center"/>
      <protection/>
    </xf>
    <xf numFmtId="178" fontId="8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8" fontId="6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37" fontId="6" fillId="33" borderId="22" xfId="0" applyNumberFormat="1" applyFont="1" applyFill="1" applyBorder="1" applyAlignment="1" applyProtection="1">
      <alignment horizontal="center" vertical="center"/>
      <protection/>
    </xf>
    <xf numFmtId="37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41" fontId="6" fillId="33" borderId="21" xfId="46" applyNumberFormat="1" applyFont="1" applyFill="1" applyBorder="1" applyAlignment="1" applyProtection="1">
      <alignment horizontal="right" vertical="center"/>
      <protection/>
    </xf>
    <xf numFmtId="37" fontId="6" fillId="33" borderId="10" xfId="0" applyNumberFormat="1" applyFont="1" applyFill="1" applyBorder="1" applyAlignment="1" applyProtection="1">
      <alignment vertical="center"/>
      <protection/>
    </xf>
    <xf numFmtId="37" fontId="6" fillId="33" borderId="19" xfId="0" applyNumberFormat="1" applyFont="1" applyFill="1" applyBorder="1" applyAlignment="1" applyProtection="1">
      <alignment vertical="center"/>
      <protection/>
    </xf>
    <xf numFmtId="178" fontId="14" fillId="33" borderId="21" xfId="0" applyNumberFormat="1" applyFont="1" applyFill="1" applyBorder="1" applyAlignment="1">
      <alignment/>
    </xf>
    <xf numFmtId="0" fontId="24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178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/>
    </xf>
    <xf numFmtId="1" fontId="14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0" xfId="47" applyFont="1" applyFill="1" applyBorder="1" applyAlignment="1" applyProtection="1">
      <alignment horizontal="right" vertical="center"/>
      <protection/>
    </xf>
    <xf numFmtId="184" fontId="6" fillId="33" borderId="0" xfId="0" applyNumberFormat="1" applyFont="1" applyFill="1" applyBorder="1" applyAlignment="1" applyProtection="1">
      <alignment horizontal="right" vertical="center"/>
      <protection/>
    </xf>
    <xf numFmtId="184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horizontal="right" vertical="center"/>
      <protection/>
    </xf>
    <xf numFmtId="184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38" fontId="6" fillId="33" borderId="21" xfId="46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 quotePrefix="1">
      <alignment horizontal="right" vertical="center"/>
      <protection/>
    </xf>
    <xf numFmtId="38" fontId="6" fillId="33" borderId="19" xfId="46" applyFont="1" applyFill="1" applyBorder="1" applyAlignment="1" applyProtection="1">
      <alignment horizontal="right" vertical="center"/>
      <protection/>
    </xf>
    <xf numFmtId="38" fontId="10" fillId="33" borderId="21" xfId="46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 quotePrefix="1">
      <alignment horizontal="right" vertical="center"/>
      <protection/>
    </xf>
    <xf numFmtId="178" fontId="6" fillId="33" borderId="0" xfId="0" applyNumberFormat="1" applyFont="1" applyFill="1" applyAlignment="1" applyProtection="1">
      <alignment horizontal="right" vertical="center"/>
      <protection/>
    </xf>
    <xf numFmtId="38" fontId="14" fillId="33" borderId="19" xfId="46" applyFont="1" applyFill="1" applyBorder="1" applyAlignment="1" applyProtection="1">
      <alignment horizontal="right" vertical="center"/>
      <protection/>
    </xf>
    <xf numFmtId="0" fontId="20" fillId="33" borderId="0" xfId="0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6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0" fontId="20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8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6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187" fontId="0" fillId="33" borderId="0" xfId="0" applyNumberFormat="1" applyFont="1" applyFill="1" applyAlignment="1" applyProtection="1">
      <alignment/>
      <protection/>
    </xf>
    <xf numFmtId="38" fontId="0" fillId="33" borderId="10" xfId="46" applyFont="1" applyFill="1" applyBorder="1" applyAlignment="1" applyProtection="1">
      <alignment horizontal="right"/>
      <protection/>
    </xf>
    <xf numFmtId="38" fontId="0" fillId="33" borderId="23" xfId="46" applyFont="1" applyFill="1" applyBorder="1" applyAlignment="1" applyProtection="1">
      <alignment horizontal="right"/>
      <protection/>
    </xf>
    <xf numFmtId="38" fontId="1" fillId="33" borderId="23" xfId="46" applyFont="1" applyFill="1" applyBorder="1" applyAlignment="1" applyProtection="1">
      <alignment horizontal="right"/>
      <protection/>
    </xf>
    <xf numFmtId="38" fontId="1" fillId="33" borderId="15" xfId="46" applyFont="1" applyFill="1" applyBorder="1" applyAlignment="1" applyProtection="1">
      <alignment horizontal="right"/>
      <protection/>
    </xf>
    <xf numFmtId="38" fontId="1" fillId="33" borderId="20" xfId="46" applyFont="1" applyFill="1" applyBorder="1" applyAlignment="1" applyProtection="1">
      <alignment horizontal="right"/>
      <protection/>
    </xf>
    <xf numFmtId="178" fontId="6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8" fontId="6" fillId="33" borderId="16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right"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4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91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94" fontId="0" fillId="0" borderId="0" xfId="52" applyNumberFormat="1" applyFont="1" applyFill="1" applyAlignment="1">
      <alignment/>
    </xf>
    <xf numFmtId="194" fontId="0" fillId="0" borderId="0" xfId="52" applyNumberFormat="1" applyFont="1" applyAlignment="1">
      <alignment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" fillId="0" borderId="24" xfId="49" applyNumberFormat="1" applyFont="1" applyBorder="1" applyAlignment="1">
      <alignment horizontal="right"/>
      <protection/>
    </xf>
    <xf numFmtId="178" fontId="0" fillId="0" borderId="0" xfId="49" applyNumberFormat="1" applyFont="1" applyFill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right" wrapText="1"/>
      <protection/>
    </xf>
    <xf numFmtId="178" fontId="0" fillId="0" borderId="24" xfId="49" applyNumberFormat="1" applyFont="1" applyFill="1" applyBorder="1" applyAlignment="1" applyProtection="1">
      <alignment horizontal="right"/>
      <protection/>
    </xf>
    <xf numFmtId="178" fontId="1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0" fontId="1" fillId="0" borderId="25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186" fontId="1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left" wrapText="1"/>
      <protection/>
    </xf>
    <xf numFmtId="191" fontId="5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25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86" fontId="1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26" fillId="0" borderId="0" xfId="49" applyNumberFormat="1" applyFont="1" applyFill="1" applyBorder="1" applyAlignment="1">
      <alignment horizontal="left" vertical="center"/>
      <protection/>
    </xf>
    <xf numFmtId="0" fontId="27" fillId="0" borderId="0" xfId="0" applyFont="1" applyAlignment="1">
      <alignment/>
    </xf>
    <xf numFmtId="178" fontId="29" fillId="0" borderId="0" xfId="49" applyNumberFormat="1" applyFont="1" applyFill="1" applyBorder="1" applyAlignment="1" applyProtection="1">
      <alignment horizontal="left" vertical="center"/>
      <protection/>
    </xf>
    <xf numFmtId="191" fontId="30" fillId="0" borderId="0" xfId="49" applyNumberFormat="1" applyFont="1" applyFill="1" applyBorder="1">
      <alignment/>
      <protection/>
    </xf>
    <xf numFmtId="178" fontId="30" fillId="0" borderId="0" xfId="49" applyNumberFormat="1" applyFont="1" applyFill="1">
      <alignment/>
      <protection/>
    </xf>
    <xf numFmtId="191" fontId="27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 applyBorder="1">
      <alignment/>
      <protection/>
    </xf>
    <xf numFmtId="178" fontId="29" fillId="0" borderId="18" xfId="49" applyNumberFormat="1" applyFont="1" applyFill="1" applyBorder="1" applyAlignment="1" applyProtection="1">
      <alignment vertical="center"/>
      <protection/>
    </xf>
    <xf numFmtId="178" fontId="29" fillId="0" borderId="0" xfId="49" applyNumberFormat="1" applyFont="1" applyFill="1" applyBorder="1" applyAlignment="1" applyProtection="1">
      <alignment vertical="center"/>
      <protection/>
    </xf>
    <xf numFmtId="178" fontId="29" fillId="0" borderId="18" xfId="49" applyNumberFormat="1" applyFont="1" applyFill="1" applyBorder="1">
      <alignment/>
      <protection/>
    </xf>
    <xf numFmtId="178" fontId="29" fillId="0" borderId="0" xfId="49" applyNumberFormat="1" applyFont="1" applyFill="1" applyBorder="1">
      <alignment/>
      <protection/>
    </xf>
    <xf numFmtId="178" fontId="29" fillId="0" borderId="24" xfId="49" applyNumberFormat="1" applyFont="1" applyFill="1" applyBorder="1">
      <alignment/>
      <protection/>
    </xf>
    <xf numFmtId="191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center" wrapText="1"/>
      <protection/>
    </xf>
    <xf numFmtId="191" fontId="1" fillId="0" borderId="18" xfId="49" applyNumberFormat="1" applyFont="1" applyFill="1" applyBorder="1" applyAlignment="1" quotePrefix="1">
      <alignment horizontal="right" wrapText="1"/>
      <protection/>
    </xf>
    <xf numFmtId="0" fontId="1" fillId="0" borderId="18" xfId="0" applyFont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" fillId="0" borderId="0" xfId="0" applyFont="1" applyAlignment="1">
      <alignment wrapText="1"/>
    </xf>
    <xf numFmtId="191" fontId="1" fillId="0" borderId="13" xfId="49" applyNumberFormat="1" applyFont="1" applyFill="1" applyBorder="1" applyAlignment="1">
      <alignment horizontal="right" wrapText="1"/>
      <protection/>
    </xf>
    <xf numFmtId="191" fontId="10" fillId="0" borderId="13" xfId="49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 wrapText="1"/>
    </xf>
    <xf numFmtId="0" fontId="1" fillId="0" borderId="26" xfId="0" applyFont="1" applyBorder="1" applyAlignment="1">
      <alignment/>
    </xf>
    <xf numFmtId="0" fontId="20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191" fontId="29" fillId="0" borderId="13" xfId="49" applyNumberFormat="1" applyFont="1" applyFill="1" applyBorder="1" applyAlignment="1">
      <alignment horizontal="center" wrapText="1"/>
      <protection/>
    </xf>
    <xf numFmtId="191" fontId="1" fillId="0" borderId="13" xfId="49" applyNumberFormat="1" applyFont="1" applyFill="1" applyBorder="1" applyAlignment="1" quotePrefix="1">
      <alignment horizontal="center" wrapText="1"/>
      <protection/>
    </xf>
    <xf numFmtId="191" fontId="1" fillId="0" borderId="13" xfId="49" applyNumberFormat="1" applyFont="1" applyFill="1" applyBorder="1" applyAlignment="1">
      <alignment horizontal="center" wrapText="1"/>
      <protection/>
    </xf>
    <xf numFmtId="191" fontId="0" fillId="0" borderId="13" xfId="49" applyNumberFormat="1" applyFont="1" applyFill="1" applyBorder="1" applyAlignment="1" quotePrefix="1">
      <alignment horizontal="center" wrapText="1"/>
      <protection/>
    </xf>
    <xf numFmtId="191" fontId="0" fillId="0" borderId="13" xfId="49" applyNumberFormat="1" applyFont="1" applyFill="1" applyBorder="1" applyAlignment="1">
      <alignment horizontal="center" wrapText="1"/>
      <protection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91" fontId="1" fillId="0" borderId="18" xfId="49" applyNumberFormat="1" applyFont="1" applyFill="1" applyBorder="1" applyAlignment="1" quotePrefix="1">
      <alignment horizontal="right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406" t="s">
        <v>256</v>
      </c>
      <c r="B1" s="406"/>
      <c r="C1" s="406"/>
      <c r="D1" s="406"/>
      <c r="E1" s="406"/>
      <c r="F1" s="406"/>
      <c r="G1" s="406"/>
      <c r="H1" s="406"/>
      <c r="I1" s="406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407" t="s">
        <v>138</v>
      </c>
      <c r="B4" s="408"/>
      <c r="C4" s="408"/>
      <c r="D4" s="408"/>
      <c r="E4" s="408"/>
      <c r="F4" s="408"/>
      <c r="G4" s="409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407" t="s">
        <v>138</v>
      </c>
      <c r="B37" s="408"/>
      <c r="C37" s="408"/>
      <c r="D37" s="408"/>
      <c r="E37" s="408"/>
      <c r="F37" s="408"/>
      <c r="G37" s="409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5.7109375" style="384" customWidth="1"/>
    <col min="2" max="2" width="13.140625" style="392" customWidth="1"/>
    <col min="3" max="3" width="11.140625" style="392" customWidth="1"/>
    <col min="4" max="4" width="1.1484375" style="392" customWidth="1"/>
    <col min="5" max="5" width="13.140625" style="392" customWidth="1"/>
    <col min="6" max="6" width="11.140625" style="392" customWidth="1"/>
    <col min="7" max="16384" width="9.140625" style="384" customWidth="1"/>
  </cols>
  <sheetData>
    <row r="1" spans="1:6" s="382" customFormat="1" ht="12.75">
      <c r="A1" s="399" t="s">
        <v>341</v>
      </c>
      <c r="B1" s="381"/>
      <c r="C1" s="381"/>
      <c r="D1" s="381"/>
      <c r="E1" s="381"/>
      <c r="F1" s="381"/>
    </row>
    <row r="2" spans="1:6" s="382" customFormat="1" ht="11.25">
      <c r="A2" s="380"/>
      <c r="B2" s="381"/>
      <c r="C2" s="381"/>
      <c r="D2" s="381"/>
      <c r="E2" s="381"/>
      <c r="F2" s="381"/>
    </row>
    <row r="3" spans="1:6" s="382" customFormat="1" ht="13.5" customHeight="1">
      <c r="A3" s="380"/>
      <c r="B3" s="410" t="s">
        <v>383</v>
      </c>
      <c r="C3" s="410"/>
      <c r="D3" s="393"/>
      <c r="E3" s="410" t="s">
        <v>382</v>
      </c>
      <c r="F3" s="410"/>
    </row>
    <row r="4" spans="1:6" ht="41.25" customHeight="1">
      <c r="A4" s="400" t="s">
        <v>295</v>
      </c>
      <c r="B4" s="402" t="s">
        <v>338</v>
      </c>
      <c r="C4" s="403" t="s">
        <v>339</v>
      </c>
      <c r="D4" s="338"/>
      <c r="E4" s="402" t="s">
        <v>338</v>
      </c>
      <c r="F4" s="403" t="s">
        <v>339</v>
      </c>
    </row>
    <row r="5" spans="1:6" ht="9.75" customHeight="1">
      <c r="A5" s="398"/>
      <c r="B5" s="383"/>
      <c r="C5" s="383"/>
      <c r="D5" s="383"/>
      <c r="E5" s="383"/>
      <c r="F5" s="383"/>
    </row>
    <row r="6" spans="1:6" ht="12.75">
      <c r="A6" s="9" t="s">
        <v>362</v>
      </c>
      <c r="B6" s="385"/>
      <c r="C6" s="385"/>
      <c r="D6" s="385"/>
      <c r="E6" s="385"/>
      <c r="F6" s="385"/>
    </row>
    <row r="7" spans="1:6" ht="11.25">
      <c r="A7" s="380"/>
      <c r="B7" s="385"/>
      <c r="C7" s="385"/>
      <c r="D7" s="385"/>
      <c r="E7" s="385"/>
      <c r="F7" s="385"/>
    </row>
    <row r="8" spans="1:6" ht="12.75">
      <c r="A8" s="9" t="s">
        <v>363</v>
      </c>
      <c r="B8" s="385"/>
      <c r="C8" s="385"/>
      <c r="D8" s="385"/>
      <c r="E8" s="385"/>
      <c r="F8" s="385"/>
    </row>
    <row r="9" spans="1:6" ht="12.75">
      <c r="A9" s="396" t="s">
        <v>364</v>
      </c>
      <c r="B9" s="384">
        <v>660968</v>
      </c>
      <c r="C9" s="384"/>
      <c r="D9" s="386"/>
      <c r="E9" s="384">
        <v>649420</v>
      </c>
      <c r="F9" s="384"/>
    </row>
    <row r="10" spans="1:6" ht="12.75">
      <c r="A10" s="396" t="s">
        <v>365</v>
      </c>
      <c r="B10" s="384">
        <v>321015</v>
      </c>
      <c r="C10" s="384"/>
      <c r="D10" s="386"/>
      <c r="E10" s="384">
        <v>274871</v>
      </c>
      <c r="F10" s="384"/>
    </row>
    <row r="11" spans="1:6" ht="12.75">
      <c r="A11" s="396" t="s">
        <v>366</v>
      </c>
      <c r="B11" s="384"/>
      <c r="C11" s="384"/>
      <c r="D11" s="386"/>
      <c r="E11" s="384"/>
      <c r="F11" s="384"/>
    </row>
    <row r="12" spans="1:6" ht="12.75">
      <c r="A12" s="396" t="s">
        <v>367</v>
      </c>
      <c r="B12" s="384">
        <v>6049</v>
      </c>
      <c r="C12" s="384"/>
      <c r="D12" s="386"/>
      <c r="E12" s="384">
        <v>2482</v>
      </c>
      <c r="F12" s="384"/>
    </row>
    <row r="13" spans="1:6" ht="12.75">
      <c r="A13" s="396" t="s">
        <v>368</v>
      </c>
      <c r="B13" s="384">
        <f>163+30+12854</f>
        <v>13047</v>
      </c>
      <c r="C13" s="384"/>
      <c r="D13" s="386"/>
      <c r="E13" s="384">
        <f>166+11639+31</f>
        <v>11836</v>
      </c>
      <c r="F13" s="384"/>
    </row>
    <row r="14" spans="1:6" ht="12.75">
      <c r="A14" s="396" t="s">
        <v>369</v>
      </c>
      <c r="B14" s="384">
        <v>1195</v>
      </c>
      <c r="C14" s="384"/>
      <c r="D14" s="386"/>
      <c r="E14" s="384">
        <v>976</v>
      </c>
      <c r="F14" s="384"/>
    </row>
    <row r="15" spans="1:6" ht="12.75">
      <c r="A15" s="396" t="s">
        <v>370</v>
      </c>
      <c r="B15" s="384">
        <v>36714</v>
      </c>
      <c r="C15" s="384"/>
      <c r="D15" s="386"/>
      <c r="E15" s="384">
        <f>54183+1543-22883</f>
        <v>32843</v>
      </c>
      <c r="F15" s="384"/>
    </row>
    <row r="16" spans="1:6" ht="12.75">
      <c r="A16" s="396" t="s">
        <v>371</v>
      </c>
      <c r="B16" s="384">
        <v>28</v>
      </c>
      <c r="C16" s="384"/>
      <c r="D16" s="386"/>
      <c r="E16" s="384"/>
      <c r="F16" s="384"/>
    </row>
    <row r="17" spans="1:6" ht="12.75">
      <c r="A17" s="396" t="s">
        <v>372</v>
      </c>
      <c r="B17" s="384">
        <v>13781</v>
      </c>
      <c r="C17" s="384">
        <v>372</v>
      </c>
      <c r="D17" s="386"/>
      <c r="E17" s="384">
        <v>15165</v>
      </c>
      <c r="F17" s="384">
        <f>267+138</f>
        <v>405</v>
      </c>
    </row>
    <row r="18" spans="1:6" ht="12.75">
      <c r="A18" s="395" t="s">
        <v>373</v>
      </c>
      <c r="B18" s="387">
        <f>SUM(B9:B17)</f>
        <v>1052797</v>
      </c>
      <c r="C18" s="387"/>
      <c r="D18" s="388"/>
      <c r="E18" s="387">
        <f>SUM(E9:E17)</f>
        <v>987593</v>
      </c>
      <c r="F18" s="387"/>
    </row>
    <row r="19" spans="2:6" ht="11.25" customHeight="1">
      <c r="B19" s="384"/>
      <c r="C19" s="384"/>
      <c r="D19" s="386"/>
      <c r="E19" s="384"/>
      <c r="F19" s="384"/>
    </row>
    <row r="20" spans="1:6" ht="12.75">
      <c r="A20" s="395" t="s">
        <v>374</v>
      </c>
      <c r="B20" s="389"/>
      <c r="C20" s="389"/>
      <c r="D20" s="390"/>
      <c r="E20" s="389"/>
      <c r="F20" s="389"/>
    </row>
    <row r="21" spans="1:6" ht="9.75" customHeight="1">
      <c r="A21" s="325"/>
      <c r="B21" s="384"/>
      <c r="C21" s="384"/>
      <c r="D21" s="386"/>
      <c r="E21" s="384"/>
      <c r="F21" s="384"/>
    </row>
    <row r="22" spans="1:6" ht="13.5" customHeight="1">
      <c r="A22" s="9" t="s">
        <v>375</v>
      </c>
      <c r="B22" s="384"/>
      <c r="C22" s="384"/>
      <c r="D22" s="386"/>
      <c r="E22" s="384"/>
      <c r="F22" s="384"/>
    </row>
    <row r="23" spans="1:6" ht="12.75">
      <c r="A23" s="396" t="s">
        <v>376</v>
      </c>
      <c r="B23" s="384">
        <v>63079</v>
      </c>
      <c r="C23" s="384">
        <v>946</v>
      </c>
      <c r="D23" s="386"/>
      <c r="E23" s="384">
        <v>65560</v>
      </c>
      <c r="F23" s="384">
        <f>5+2408+7+33</f>
        <v>2453</v>
      </c>
    </row>
    <row r="24" spans="1:6" ht="12.75">
      <c r="A24" s="396" t="s">
        <v>372</v>
      </c>
      <c r="B24" s="384">
        <v>37301</v>
      </c>
      <c r="C24" s="384">
        <v>6610</v>
      </c>
      <c r="D24" s="386"/>
      <c r="E24" s="384">
        <v>28028</v>
      </c>
      <c r="F24" s="384">
        <v>6456</v>
      </c>
    </row>
    <row r="25" spans="1:6" ht="12.75">
      <c r="A25" s="396" t="s">
        <v>377</v>
      </c>
      <c r="B25" s="384">
        <v>18592</v>
      </c>
      <c r="C25" s="384"/>
      <c r="D25" s="386"/>
      <c r="E25" s="384">
        <v>27245</v>
      </c>
      <c r="F25" s="384"/>
    </row>
    <row r="26" spans="1:6" ht="12.75">
      <c r="A26" s="396" t="s">
        <v>378</v>
      </c>
      <c r="B26" s="384">
        <v>221086</v>
      </c>
      <c r="C26" s="384"/>
      <c r="D26" s="386"/>
      <c r="E26" s="384">
        <v>236988</v>
      </c>
      <c r="F26" s="384"/>
    </row>
    <row r="27" spans="1:6" ht="15.75" customHeight="1">
      <c r="A27" s="396" t="s">
        <v>368</v>
      </c>
      <c r="B27" s="384">
        <v>1260</v>
      </c>
      <c r="C27" s="384"/>
      <c r="D27" s="386"/>
      <c r="E27" s="384">
        <v>0</v>
      </c>
      <c r="F27" s="384"/>
    </row>
    <row r="28" spans="1:6" ht="12.75">
      <c r="A28" s="396" t="s">
        <v>379</v>
      </c>
      <c r="B28" s="384">
        <v>86110</v>
      </c>
      <c r="C28" s="384"/>
      <c r="D28" s="386"/>
      <c r="E28" s="384">
        <v>151887</v>
      </c>
      <c r="F28" s="384"/>
    </row>
    <row r="29" spans="1:6" ht="12.75">
      <c r="A29" s="327" t="s">
        <v>380</v>
      </c>
      <c r="B29" s="389">
        <f>SUM(B23:B28)</f>
        <v>427428</v>
      </c>
      <c r="C29" s="389"/>
      <c r="D29" s="390"/>
      <c r="E29" s="389">
        <f>SUM(E23:E28)</f>
        <v>509708</v>
      </c>
      <c r="F29" s="389"/>
    </row>
    <row r="30" spans="2:6" ht="10.5" customHeight="1">
      <c r="B30" s="384"/>
      <c r="C30" s="384"/>
      <c r="D30" s="386"/>
      <c r="E30" s="384"/>
      <c r="F30" s="384"/>
    </row>
    <row r="31" spans="1:6" ht="13.5" thickBot="1">
      <c r="A31" s="336" t="s">
        <v>381</v>
      </c>
      <c r="B31" s="391">
        <f>+B29+B18</f>
        <v>1480225</v>
      </c>
      <c r="C31" s="391"/>
      <c r="D31" s="390"/>
      <c r="E31" s="391">
        <f>+E29+E18</f>
        <v>1497301</v>
      </c>
      <c r="F31" s="391"/>
    </row>
    <row r="32" spans="2:6" ht="8.25" customHeight="1" thickTop="1">
      <c r="B32" s="384"/>
      <c r="C32" s="384"/>
      <c r="D32" s="386"/>
      <c r="E32" s="384"/>
      <c r="F32" s="384"/>
    </row>
    <row r="33" spans="2:6" ht="11.25">
      <c r="B33" s="384"/>
      <c r="C33" s="384"/>
      <c r="D33" s="384"/>
      <c r="E33" s="384"/>
      <c r="F33" s="384"/>
    </row>
    <row r="34" spans="2:6" ht="11.25">
      <c r="B34" s="384"/>
      <c r="C34" s="384"/>
      <c r="D34" s="384"/>
      <c r="E34" s="384"/>
      <c r="F34" s="384"/>
    </row>
    <row r="35" spans="2:6" ht="11.25">
      <c r="B35" s="384"/>
      <c r="C35" s="384"/>
      <c r="D35" s="384"/>
      <c r="E35" s="384"/>
      <c r="F35" s="384"/>
    </row>
    <row r="36" spans="2:6" ht="11.25">
      <c r="B36" s="384"/>
      <c r="C36" s="384"/>
      <c r="D36" s="384"/>
      <c r="E36" s="384"/>
      <c r="F36" s="384"/>
    </row>
    <row r="37" spans="2:6" ht="11.25">
      <c r="B37" s="384"/>
      <c r="C37" s="384"/>
      <c r="D37" s="384"/>
      <c r="E37" s="384"/>
      <c r="F37" s="384"/>
    </row>
    <row r="38" spans="2:6" ht="11.25">
      <c r="B38" s="384"/>
      <c r="C38" s="384"/>
      <c r="D38" s="384"/>
      <c r="E38" s="384"/>
      <c r="F38" s="384"/>
    </row>
    <row r="39" spans="2:6" ht="11.25">
      <c r="B39" s="384"/>
      <c r="C39" s="384"/>
      <c r="D39" s="384"/>
      <c r="E39" s="384"/>
      <c r="F39" s="384"/>
    </row>
    <row r="40" spans="2:6" ht="11.25">
      <c r="B40" s="384"/>
      <c r="C40" s="384"/>
      <c r="D40" s="384"/>
      <c r="E40" s="384"/>
      <c r="F40" s="384"/>
    </row>
    <row r="41" spans="2:6" ht="11.25">
      <c r="B41" s="384"/>
      <c r="C41" s="384"/>
      <c r="D41" s="384"/>
      <c r="E41" s="384"/>
      <c r="F41" s="384"/>
    </row>
    <row r="42" spans="2:6" ht="11.25">
      <c r="B42" s="384"/>
      <c r="C42" s="384"/>
      <c r="D42" s="384"/>
      <c r="E42" s="384"/>
      <c r="F42" s="384"/>
    </row>
    <row r="43" spans="2:6" ht="11.25">
      <c r="B43" s="384"/>
      <c r="C43" s="384"/>
      <c r="D43" s="384"/>
      <c r="E43" s="384"/>
      <c r="F43" s="384"/>
    </row>
    <row r="44" spans="2:6" ht="11.25">
      <c r="B44" s="384"/>
      <c r="C44" s="384"/>
      <c r="D44" s="384"/>
      <c r="E44" s="384"/>
      <c r="F44" s="384"/>
    </row>
    <row r="45" spans="2:6" ht="11.25">
      <c r="B45" s="384"/>
      <c r="C45" s="384"/>
      <c r="D45" s="384"/>
      <c r="E45" s="384"/>
      <c r="F45" s="384"/>
    </row>
    <row r="46" spans="2:6" ht="11.25">
      <c r="B46" s="384"/>
      <c r="C46" s="384"/>
      <c r="D46" s="384"/>
      <c r="E46" s="384"/>
      <c r="F46" s="384"/>
    </row>
    <row r="47" spans="2:6" ht="11.25">
      <c r="B47" s="384"/>
      <c r="C47" s="384"/>
      <c r="D47" s="384"/>
      <c r="E47" s="384"/>
      <c r="F47" s="384"/>
    </row>
    <row r="48" spans="2:6" ht="11.25">
      <c r="B48" s="384"/>
      <c r="C48" s="384"/>
      <c r="D48" s="384"/>
      <c r="E48" s="384"/>
      <c r="F48" s="384"/>
    </row>
    <row r="49" spans="2:6" ht="11.25">
      <c r="B49" s="384"/>
      <c r="C49" s="384"/>
      <c r="D49" s="384"/>
      <c r="E49" s="384"/>
      <c r="F49" s="384"/>
    </row>
    <row r="50" spans="2:6" ht="11.25">
      <c r="B50" s="384"/>
      <c r="C50" s="384"/>
      <c r="D50" s="384"/>
      <c r="E50" s="384"/>
      <c r="F50" s="384"/>
    </row>
    <row r="51" spans="2:6" ht="11.25">
      <c r="B51" s="384"/>
      <c r="C51" s="384"/>
      <c r="D51" s="384"/>
      <c r="E51" s="384"/>
      <c r="F51" s="384"/>
    </row>
    <row r="52" spans="2:6" ht="11.25">
      <c r="B52" s="384"/>
      <c r="C52" s="384"/>
      <c r="D52" s="384"/>
      <c r="E52" s="384"/>
      <c r="F52" s="384"/>
    </row>
    <row r="53" spans="2:6" ht="11.25">
      <c r="B53" s="384"/>
      <c r="C53" s="384"/>
      <c r="D53" s="384"/>
      <c r="E53" s="384"/>
      <c r="F53" s="384"/>
    </row>
    <row r="54" spans="2:6" ht="11.25">
      <c r="B54" s="384"/>
      <c r="C54" s="384"/>
      <c r="D54" s="384"/>
      <c r="E54" s="384"/>
      <c r="F54" s="384"/>
    </row>
    <row r="55" spans="2:6" ht="11.25">
      <c r="B55" s="384"/>
      <c r="C55" s="384"/>
      <c r="D55" s="384"/>
      <c r="E55" s="384"/>
      <c r="F55" s="384"/>
    </row>
    <row r="56" spans="2:6" ht="11.25">
      <c r="B56" s="384"/>
      <c r="C56" s="384"/>
      <c r="D56" s="384"/>
      <c r="E56" s="384"/>
      <c r="F56" s="384"/>
    </row>
    <row r="57" spans="2:6" ht="11.25">
      <c r="B57" s="384"/>
      <c r="C57" s="384"/>
      <c r="D57" s="384"/>
      <c r="E57" s="384"/>
      <c r="F57" s="384"/>
    </row>
    <row r="58" spans="2:6" ht="11.25">
      <c r="B58" s="384"/>
      <c r="C58" s="384"/>
      <c r="D58" s="384"/>
      <c r="E58" s="384"/>
      <c r="F58" s="384"/>
    </row>
    <row r="59" spans="2:6" ht="11.25">
      <c r="B59" s="384"/>
      <c r="C59" s="384"/>
      <c r="D59" s="384"/>
      <c r="E59" s="384"/>
      <c r="F59" s="384"/>
    </row>
    <row r="60" spans="2:6" ht="11.25">
      <c r="B60" s="384"/>
      <c r="C60" s="384"/>
      <c r="D60" s="384"/>
      <c r="E60" s="384"/>
      <c r="F60" s="384"/>
    </row>
    <row r="61" spans="2:6" ht="11.25">
      <c r="B61" s="384"/>
      <c r="C61" s="384"/>
      <c r="D61" s="384"/>
      <c r="E61" s="384"/>
      <c r="F61" s="384"/>
    </row>
    <row r="62" spans="2:6" ht="11.25">
      <c r="B62" s="384"/>
      <c r="C62" s="384"/>
      <c r="D62" s="384"/>
      <c r="E62" s="384"/>
      <c r="F62" s="384"/>
    </row>
    <row r="63" spans="2:6" ht="11.25">
      <c r="B63" s="384"/>
      <c r="C63" s="384"/>
      <c r="D63" s="384"/>
      <c r="E63" s="384"/>
      <c r="F63" s="384"/>
    </row>
    <row r="64" spans="2:6" ht="11.25">
      <c r="B64" s="384"/>
      <c r="C64" s="384"/>
      <c r="D64" s="384"/>
      <c r="E64" s="384"/>
      <c r="F64" s="384"/>
    </row>
    <row r="65" spans="2:6" ht="11.25">
      <c r="B65" s="384"/>
      <c r="C65" s="384"/>
      <c r="D65" s="384"/>
      <c r="E65" s="384"/>
      <c r="F65" s="384"/>
    </row>
    <row r="66" spans="2:6" ht="11.25">
      <c r="B66" s="384"/>
      <c r="C66" s="384"/>
      <c r="D66" s="384"/>
      <c r="E66" s="384"/>
      <c r="F66" s="384"/>
    </row>
    <row r="67" spans="2:6" ht="11.25">
      <c r="B67" s="384"/>
      <c r="C67" s="384"/>
      <c r="D67" s="384"/>
      <c r="E67" s="384"/>
      <c r="F67" s="384"/>
    </row>
    <row r="68" spans="2:6" ht="11.25">
      <c r="B68" s="384"/>
      <c r="C68" s="384"/>
      <c r="D68" s="384"/>
      <c r="E68" s="384"/>
      <c r="F68" s="384"/>
    </row>
    <row r="69" spans="2:6" ht="11.25">
      <c r="B69" s="384"/>
      <c r="C69" s="384"/>
      <c r="D69" s="384"/>
      <c r="E69" s="384"/>
      <c r="F69" s="384"/>
    </row>
    <row r="70" spans="2:6" ht="11.25">
      <c r="B70" s="384"/>
      <c r="C70" s="384"/>
      <c r="D70" s="384"/>
      <c r="E70" s="384"/>
      <c r="F70" s="384"/>
    </row>
    <row r="71" spans="2:6" ht="11.25">
      <c r="B71" s="384"/>
      <c r="C71" s="384"/>
      <c r="D71" s="384"/>
      <c r="E71" s="384"/>
      <c r="F71" s="384"/>
    </row>
    <row r="72" spans="2:6" ht="11.25">
      <c r="B72" s="384"/>
      <c r="C72" s="384"/>
      <c r="D72" s="384"/>
      <c r="E72" s="384"/>
      <c r="F72" s="384"/>
    </row>
    <row r="73" spans="2:6" ht="11.25">
      <c r="B73" s="384"/>
      <c r="C73" s="384"/>
      <c r="D73" s="384"/>
      <c r="E73" s="384"/>
      <c r="F73" s="384"/>
    </row>
    <row r="74" spans="2:6" ht="11.25">
      <c r="B74" s="384"/>
      <c r="C74" s="384"/>
      <c r="D74" s="384"/>
      <c r="E74" s="384"/>
      <c r="F74" s="384"/>
    </row>
    <row r="75" spans="2:6" ht="11.25">
      <c r="B75" s="384"/>
      <c r="C75" s="384"/>
      <c r="D75" s="384"/>
      <c r="E75" s="384"/>
      <c r="F75" s="384"/>
    </row>
    <row r="76" spans="2:6" ht="11.25">
      <c r="B76" s="384"/>
      <c r="C76" s="384"/>
      <c r="D76" s="384"/>
      <c r="E76" s="384"/>
      <c r="F76" s="384"/>
    </row>
    <row r="77" spans="2:6" ht="11.25">
      <c r="B77" s="384"/>
      <c r="C77" s="384"/>
      <c r="D77" s="384"/>
      <c r="E77" s="384"/>
      <c r="F77" s="384"/>
    </row>
    <row r="78" spans="2:6" ht="11.25">
      <c r="B78" s="384"/>
      <c r="C78" s="384"/>
      <c r="D78" s="384"/>
      <c r="E78" s="384"/>
      <c r="F78" s="384"/>
    </row>
    <row r="79" spans="2:6" ht="11.25">
      <c r="B79" s="384"/>
      <c r="C79" s="384"/>
      <c r="D79" s="384"/>
      <c r="E79" s="384"/>
      <c r="F79" s="384"/>
    </row>
    <row r="80" spans="2:6" ht="11.25">
      <c r="B80" s="384"/>
      <c r="C80" s="384"/>
      <c r="D80" s="384"/>
      <c r="E80" s="384"/>
      <c r="F80" s="384"/>
    </row>
    <row r="81" spans="2:6" ht="11.25">
      <c r="B81" s="384"/>
      <c r="C81" s="384"/>
      <c r="D81" s="384"/>
      <c r="E81" s="384"/>
      <c r="F81" s="384"/>
    </row>
    <row r="82" spans="2:6" ht="11.25">
      <c r="B82" s="384"/>
      <c r="C82" s="384"/>
      <c r="D82" s="384"/>
      <c r="E82" s="384"/>
      <c r="F82" s="384"/>
    </row>
    <row r="83" spans="2:6" ht="11.25">
      <c r="B83" s="384"/>
      <c r="C83" s="384"/>
      <c r="D83" s="384"/>
      <c r="E83" s="384"/>
      <c r="F83" s="384"/>
    </row>
    <row r="84" spans="2:6" ht="11.25">
      <c r="B84" s="384"/>
      <c r="C84" s="384"/>
      <c r="D84" s="384"/>
      <c r="E84" s="384"/>
      <c r="F84" s="384"/>
    </row>
    <row r="85" spans="2:6" ht="11.25">
      <c r="B85" s="384"/>
      <c r="C85" s="384"/>
      <c r="D85" s="384"/>
      <c r="E85" s="384"/>
      <c r="F85" s="384"/>
    </row>
    <row r="86" spans="2:6" ht="11.25">
      <c r="B86" s="384"/>
      <c r="C86" s="384"/>
      <c r="D86" s="384"/>
      <c r="E86" s="384"/>
      <c r="F86" s="384"/>
    </row>
    <row r="87" spans="2:6" ht="11.25">
      <c r="B87" s="384"/>
      <c r="C87" s="384"/>
      <c r="D87" s="384"/>
      <c r="E87" s="384"/>
      <c r="F87" s="384"/>
    </row>
    <row r="88" spans="2:6" ht="11.25">
      <c r="B88" s="384"/>
      <c r="C88" s="384"/>
      <c r="D88" s="384"/>
      <c r="E88" s="384"/>
      <c r="F88" s="384"/>
    </row>
    <row r="89" spans="2:6" ht="11.25">
      <c r="B89" s="384"/>
      <c r="C89" s="384"/>
      <c r="D89" s="384"/>
      <c r="E89" s="384"/>
      <c r="F89" s="384"/>
    </row>
    <row r="90" spans="2:6" ht="11.25">
      <c r="B90" s="384"/>
      <c r="C90" s="384"/>
      <c r="D90" s="384"/>
      <c r="E90" s="384"/>
      <c r="F90" s="384"/>
    </row>
    <row r="91" spans="2:6" ht="11.25">
      <c r="B91" s="384"/>
      <c r="C91" s="384"/>
      <c r="D91" s="384"/>
      <c r="E91" s="384"/>
      <c r="F91" s="384"/>
    </row>
    <row r="92" spans="2:6" ht="11.25">
      <c r="B92" s="384"/>
      <c r="C92" s="384"/>
      <c r="D92" s="384"/>
      <c r="E92" s="384"/>
      <c r="F92" s="384"/>
    </row>
    <row r="93" spans="2:6" ht="11.25">
      <c r="B93" s="384"/>
      <c r="C93" s="384"/>
      <c r="D93" s="384"/>
      <c r="E93" s="384"/>
      <c r="F93" s="384"/>
    </row>
    <row r="94" spans="2:6" ht="11.25">
      <c r="B94" s="384"/>
      <c r="C94" s="384"/>
      <c r="D94" s="384"/>
      <c r="E94" s="384"/>
      <c r="F94" s="384"/>
    </row>
    <row r="95" spans="2:6" ht="11.25">
      <c r="B95" s="384"/>
      <c r="C95" s="384"/>
      <c r="D95" s="384"/>
      <c r="E95" s="384"/>
      <c r="F95" s="384"/>
    </row>
    <row r="96" spans="2:6" ht="11.25">
      <c r="B96" s="384"/>
      <c r="C96" s="384"/>
      <c r="D96" s="384"/>
      <c r="E96" s="384"/>
      <c r="F96" s="384"/>
    </row>
    <row r="97" spans="2:6" ht="11.25">
      <c r="B97" s="384"/>
      <c r="C97" s="384"/>
      <c r="D97" s="384"/>
      <c r="E97" s="384"/>
      <c r="F97" s="384"/>
    </row>
    <row r="98" spans="2:6" ht="11.25">
      <c r="B98" s="384"/>
      <c r="C98" s="384"/>
      <c r="D98" s="384"/>
      <c r="E98" s="384"/>
      <c r="F98" s="384"/>
    </row>
    <row r="99" spans="2:6" ht="11.25">
      <c r="B99" s="384"/>
      <c r="C99" s="384"/>
      <c r="D99" s="384"/>
      <c r="E99" s="384"/>
      <c r="F99" s="384"/>
    </row>
    <row r="100" spans="2:6" ht="11.25">
      <c r="B100" s="384"/>
      <c r="C100" s="384"/>
      <c r="D100" s="384"/>
      <c r="E100" s="384"/>
      <c r="F100" s="384"/>
    </row>
    <row r="101" spans="2:6" ht="11.25">
      <c r="B101" s="384"/>
      <c r="C101" s="384"/>
      <c r="D101" s="384"/>
      <c r="E101" s="384"/>
      <c r="F101" s="384"/>
    </row>
    <row r="102" spans="2:6" ht="11.25">
      <c r="B102" s="384"/>
      <c r="C102" s="384"/>
      <c r="D102" s="384"/>
      <c r="E102" s="384"/>
      <c r="F102" s="384"/>
    </row>
    <row r="103" spans="2:6" ht="11.25">
      <c r="B103" s="384"/>
      <c r="C103" s="384"/>
      <c r="D103" s="384"/>
      <c r="E103" s="384"/>
      <c r="F103" s="384"/>
    </row>
    <row r="104" spans="2:6" ht="11.25">
      <c r="B104" s="384"/>
      <c r="C104" s="384"/>
      <c r="D104" s="384"/>
      <c r="E104" s="384"/>
      <c r="F104" s="384"/>
    </row>
    <row r="105" spans="2:6" ht="11.25">
      <c r="B105" s="384"/>
      <c r="C105" s="384"/>
      <c r="D105" s="384"/>
      <c r="E105" s="384"/>
      <c r="F105" s="384"/>
    </row>
    <row r="106" spans="2:6" ht="11.25">
      <c r="B106" s="384"/>
      <c r="C106" s="384"/>
      <c r="D106" s="384"/>
      <c r="E106" s="384"/>
      <c r="F106" s="384"/>
    </row>
    <row r="107" spans="2:6" ht="11.25">
      <c r="B107" s="384"/>
      <c r="C107" s="384"/>
      <c r="D107" s="384"/>
      <c r="E107" s="384"/>
      <c r="F107" s="384"/>
    </row>
    <row r="108" spans="2:6" ht="11.25">
      <c r="B108" s="384"/>
      <c r="C108" s="384"/>
      <c r="D108" s="384"/>
      <c r="E108" s="384"/>
      <c r="F108" s="384"/>
    </row>
    <row r="109" spans="2:6" ht="11.25">
      <c r="B109" s="384"/>
      <c r="C109" s="384"/>
      <c r="D109" s="384"/>
      <c r="E109" s="384"/>
      <c r="F109" s="384"/>
    </row>
    <row r="110" spans="2:6" ht="11.25">
      <c r="B110" s="384"/>
      <c r="C110" s="384"/>
      <c r="D110" s="384"/>
      <c r="E110" s="384"/>
      <c r="F110" s="384"/>
    </row>
    <row r="111" spans="2:6" ht="11.25">
      <c r="B111" s="384"/>
      <c r="C111" s="384"/>
      <c r="D111" s="384"/>
      <c r="E111" s="384"/>
      <c r="F111" s="384"/>
    </row>
    <row r="112" spans="2:6" ht="11.25">
      <c r="B112" s="384"/>
      <c r="C112" s="384"/>
      <c r="D112" s="384"/>
      <c r="E112" s="384"/>
      <c r="F112" s="384"/>
    </row>
    <row r="113" spans="2:6" ht="11.25">
      <c r="B113" s="384"/>
      <c r="C113" s="384"/>
      <c r="D113" s="384"/>
      <c r="E113" s="384"/>
      <c r="F113" s="384"/>
    </row>
    <row r="114" spans="2:6" ht="11.25">
      <c r="B114" s="384"/>
      <c r="C114" s="384"/>
      <c r="D114" s="384"/>
      <c r="E114" s="384"/>
      <c r="F114" s="384"/>
    </row>
    <row r="115" spans="2:6" ht="11.25">
      <c r="B115" s="384"/>
      <c r="C115" s="384"/>
      <c r="D115" s="384"/>
      <c r="E115" s="384"/>
      <c r="F115" s="384"/>
    </row>
    <row r="116" spans="2:6" ht="11.25">
      <c r="B116" s="384"/>
      <c r="C116" s="384"/>
      <c r="D116" s="384"/>
      <c r="E116" s="384"/>
      <c r="F116" s="384"/>
    </row>
    <row r="117" spans="2:6" ht="11.25">
      <c r="B117" s="384"/>
      <c r="C117" s="384"/>
      <c r="D117" s="384"/>
      <c r="E117" s="384"/>
      <c r="F117" s="384"/>
    </row>
    <row r="118" spans="2:6" ht="11.25">
      <c r="B118" s="384"/>
      <c r="C118" s="384"/>
      <c r="D118" s="384"/>
      <c r="E118" s="384"/>
      <c r="F118" s="384"/>
    </row>
    <row r="119" spans="2:6" ht="11.25">
      <c r="B119" s="384"/>
      <c r="C119" s="384"/>
      <c r="D119" s="384"/>
      <c r="E119" s="384"/>
      <c r="F119" s="384"/>
    </row>
    <row r="120" spans="2:6" ht="11.25">
      <c r="B120" s="384"/>
      <c r="C120" s="384"/>
      <c r="D120" s="384"/>
      <c r="E120" s="384"/>
      <c r="F120" s="384"/>
    </row>
    <row r="121" spans="2:6" ht="11.25">
      <c r="B121" s="384"/>
      <c r="C121" s="384"/>
      <c r="D121" s="384"/>
      <c r="E121" s="384"/>
      <c r="F121" s="384"/>
    </row>
    <row r="122" spans="2:6" ht="11.25">
      <c r="B122" s="384"/>
      <c r="C122" s="384"/>
      <c r="D122" s="384"/>
      <c r="E122" s="384"/>
      <c r="F122" s="384"/>
    </row>
    <row r="123" spans="2:6" ht="11.25">
      <c r="B123" s="384"/>
      <c r="C123" s="384"/>
      <c r="D123" s="384"/>
      <c r="E123" s="384"/>
      <c r="F123" s="384"/>
    </row>
    <row r="124" spans="2:6" ht="11.25">
      <c r="B124" s="384"/>
      <c r="C124" s="384"/>
      <c r="D124" s="384"/>
      <c r="E124" s="384"/>
      <c r="F124" s="384"/>
    </row>
    <row r="125" spans="2:6" ht="11.25">
      <c r="B125" s="384"/>
      <c r="C125" s="384"/>
      <c r="D125" s="384"/>
      <c r="E125" s="384"/>
      <c r="F125" s="384"/>
    </row>
    <row r="126" spans="2:6" ht="11.25">
      <c r="B126" s="384"/>
      <c r="C126" s="384"/>
      <c r="D126" s="384"/>
      <c r="E126" s="384"/>
      <c r="F126" s="384"/>
    </row>
    <row r="127" spans="2:6" ht="11.25">
      <c r="B127" s="384"/>
      <c r="C127" s="384"/>
      <c r="D127" s="384"/>
      <c r="E127" s="384"/>
      <c r="F127" s="384"/>
    </row>
    <row r="128" spans="2:6" ht="11.25">
      <c r="B128" s="384"/>
      <c r="C128" s="384"/>
      <c r="D128" s="384"/>
      <c r="E128" s="384"/>
      <c r="F128" s="384"/>
    </row>
    <row r="129" spans="2:6" ht="11.25">
      <c r="B129" s="384"/>
      <c r="C129" s="384"/>
      <c r="D129" s="384"/>
      <c r="E129" s="384"/>
      <c r="F129" s="384"/>
    </row>
    <row r="130" spans="2:6" ht="11.25">
      <c r="B130" s="384"/>
      <c r="C130" s="384"/>
      <c r="D130" s="384"/>
      <c r="E130" s="384"/>
      <c r="F130" s="384"/>
    </row>
    <row r="131" spans="2:6" ht="11.25">
      <c r="B131" s="384"/>
      <c r="C131" s="384"/>
      <c r="D131" s="384"/>
      <c r="E131" s="384"/>
      <c r="F131" s="384"/>
    </row>
    <row r="132" spans="2:6" ht="11.25">
      <c r="B132" s="384"/>
      <c r="C132" s="384"/>
      <c r="D132" s="384"/>
      <c r="E132" s="384"/>
      <c r="F132" s="384"/>
    </row>
    <row r="133" spans="2:6" ht="11.25">
      <c r="B133" s="384"/>
      <c r="C133" s="384"/>
      <c r="D133" s="384"/>
      <c r="E133" s="384"/>
      <c r="F133" s="384"/>
    </row>
    <row r="134" spans="2:6" ht="11.25">
      <c r="B134" s="384"/>
      <c r="C134" s="384"/>
      <c r="D134" s="384"/>
      <c r="E134" s="384"/>
      <c r="F134" s="384"/>
    </row>
    <row r="135" spans="2:6" ht="11.25">
      <c r="B135" s="384"/>
      <c r="C135" s="384"/>
      <c r="D135" s="384"/>
      <c r="E135" s="384"/>
      <c r="F135" s="384"/>
    </row>
    <row r="136" spans="2:6" ht="11.25">
      <c r="B136" s="384"/>
      <c r="C136" s="384"/>
      <c r="D136" s="384"/>
      <c r="E136" s="384"/>
      <c r="F136" s="384"/>
    </row>
    <row r="137" spans="2:6" ht="11.25">
      <c r="B137" s="384"/>
      <c r="C137" s="384"/>
      <c r="D137" s="384"/>
      <c r="E137" s="384"/>
      <c r="F137" s="384"/>
    </row>
    <row r="138" spans="2:6" ht="11.25">
      <c r="B138" s="384"/>
      <c r="C138" s="384"/>
      <c r="D138" s="384"/>
      <c r="E138" s="384"/>
      <c r="F138" s="384"/>
    </row>
    <row r="139" spans="2:6" ht="11.25">
      <c r="B139" s="384"/>
      <c r="C139" s="384"/>
      <c r="D139" s="384"/>
      <c r="E139" s="384"/>
      <c r="F139" s="384"/>
    </row>
    <row r="140" spans="2:6" ht="11.25">
      <c r="B140" s="384"/>
      <c r="C140" s="384"/>
      <c r="D140" s="384"/>
      <c r="E140" s="384"/>
      <c r="F140" s="384"/>
    </row>
    <row r="141" spans="2:6" ht="11.25">
      <c r="B141" s="384"/>
      <c r="C141" s="384"/>
      <c r="D141" s="384"/>
      <c r="E141" s="384"/>
      <c r="F141" s="384"/>
    </row>
    <row r="142" spans="2:6" ht="11.25">
      <c r="B142" s="384"/>
      <c r="C142" s="384"/>
      <c r="D142" s="384"/>
      <c r="E142" s="384"/>
      <c r="F142" s="384"/>
    </row>
    <row r="143" spans="2:6" ht="11.25">
      <c r="B143" s="384"/>
      <c r="C143" s="384"/>
      <c r="D143" s="384"/>
      <c r="E143" s="384"/>
      <c r="F143" s="384"/>
    </row>
    <row r="144" spans="2:6" ht="11.25">
      <c r="B144" s="384"/>
      <c r="C144" s="384"/>
      <c r="D144" s="384"/>
      <c r="E144" s="384"/>
      <c r="F144" s="384"/>
    </row>
    <row r="145" spans="2:6" ht="11.25">
      <c r="B145" s="384"/>
      <c r="C145" s="384"/>
      <c r="D145" s="384"/>
      <c r="E145" s="384"/>
      <c r="F145" s="384"/>
    </row>
    <row r="146" spans="2:6" ht="11.25">
      <c r="B146" s="384"/>
      <c r="C146" s="384"/>
      <c r="D146" s="384"/>
      <c r="E146" s="384"/>
      <c r="F146" s="384"/>
    </row>
    <row r="147" spans="2:6" ht="11.25">
      <c r="B147" s="384"/>
      <c r="C147" s="384"/>
      <c r="D147" s="384"/>
      <c r="E147" s="384"/>
      <c r="F147" s="384"/>
    </row>
    <row r="148" spans="2:6" ht="11.25">
      <c r="B148" s="384"/>
      <c r="C148" s="384"/>
      <c r="D148" s="384"/>
      <c r="E148" s="384"/>
      <c r="F148" s="384"/>
    </row>
    <row r="149" spans="2:6" ht="11.25">
      <c r="B149" s="384"/>
      <c r="C149" s="384"/>
      <c r="D149" s="384"/>
      <c r="E149" s="384"/>
      <c r="F149" s="384"/>
    </row>
    <row r="150" spans="2:6" ht="11.25">
      <c r="B150" s="384"/>
      <c r="C150" s="384"/>
      <c r="D150" s="384"/>
      <c r="E150" s="384"/>
      <c r="F150" s="384"/>
    </row>
    <row r="151" spans="2:6" ht="11.25">
      <c r="B151" s="384"/>
      <c r="C151" s="384"/>
      <c r="D151" s="384"/>
      <c r="E151" s="384"/>
      <c r="F151" s="384"/>
    </row>
    <row r="152" spans="2:6" ht="11.25">
      <c r="B152" s="384"/>
      <c r="C152" s="384"/>
      <c r="D152" s="384"/>
      <c r="E152" s="384"/>
      <c r="F152" s="384"/>
    </row>
    <row r="153" spans="2:6" ht="11.25">
      <c r="B153" s="384"/>
      <c r="C153" s="384"/>
      <c r="D153" s="384"/>
      <c r="E153" s="384"/>
      <c r="F153" s="384"/>
    </row>
    <row r="154" spans="2:6" ht="11.25">
      <c r="B154" s="384"/>
      <c r="C154" s="384"/>
      <c r="D154" s="384"/>
      <c r="E154" s="384"/>
      <c r="F154" s="384"/>
    </row>
    <row r="155" spans="2:6" ht="11.25">
      <c r="B155" s="384"/>
      <c r="C155" s="384"/>
      <c r="D155" s="384"/>
      <c r="E155" s="384"/>
      <c r="F155" s="384"/>
    </row>
    <row r="156" spans="2:6" ht="11.25">
      <c r="B156" s="384"/>
      <c r="C156" s="384"/>
      <c r="D156" s="384"/>
      <c r="E156" s="384"/>
      <c r="F156" s="384"/>
    </row>
    <row r="157" spans="2:6" ht="11.25">
      <c r="B157" s="384"/>
      <c r="C157" s="384"/>
      <c r="D157" s="384"/>
      <c r="E157" s="384"/>
      <c r="F157" s="384"/>
    </row>
    <row r="158" spans="2:6" ht="11.25">
      <c r="B158" s="384"/>
      <c r="C158" s="384"/>
      <c r="D158" s="384"/>
      <c r="E158" s="384"/>
      <c r="F158" s="384"/>
    </row>
    <row r="159" spans="2:6" ht="11.25">
      <c r="B159" s="384"/>
      <c r="C159" s="384"/>
      <c r="D159" s="384"/>
      <c r="E159" s="384"/>
      <c r="F159" s="384"/>
    </row>
    <row r="160" spans="2:6" ht="11.25">
      <c r="B160" s="384"/>
      <c r="C160" s="384"/>
      <c r="D160" s="384"/>
      <c r="E160" s="384"/>
      <c r="F160" s="384"/>
    </row>
    <row r="161" spans="2:6" ht="11.25">
      <c r="B161" s="384"/>
      <c r="C161" s="384"/>
      <c r="D161" s="384"/>
      <c r="E161" s="384"/>
      <c r="F161" s="384"/>
    </row>
    <row r="162" spans="2:6" ht="11.25">
      <c r="B162" s="384"/>
      <c r="C162" s="384"/>
      <c r="D162" s="384"/>
      <c r="E162" s="384"/>
      <c r="F162" s="384"/>
    </row>
    <row r="163" spans="2:6" ht="11.25">
      <c r="B163" s="384"/>
      <c r="C163" s="384"/>
      <c r="D163" s="384"/>
      <c r="E163" s="384"/>
      <c r="F163" s="384"/>
    </row>
    <row r="164" spans="2:6" ht="11.25">
      <c r="B164" s="384"/>
      <c r="C164" s="384"/>
      <c r="D164" s="384"/>
      <c r="E164" s="384"/>
      <c r="F164" s="384"/>
    </row>
    <row r="165" spans="2:6" ht="11.25">
      <c r="B165" s="384"/>
      <c r="C165" s="384"/>
      <c r="D165" s="384"/>
      <c r="E165" s="384"/>
      <c r="F165" s="384"/>
    </row>
    <row r="166" spans="2:6" ht="11.25">
      <c r="B166" s="384"/>
      <c r="C166" s="384"/>
      <c r="D166" s="384"/>
      <c r="E166" s="384"/>
      <c r="F166" s="384"/>
    </row>
    <row r="167" spans="2:6" ht="11.25">
      <c r="B167" s="384"/>
      <c r="C167" s="384"/>
      <c r="D167" s="384"/>
      <c r="E167" s="384"/>
      <c r="F167" s="384"/>
    </row>
    <row r="168" spans="2:6" ht="11.25">
      <c r="B168" s="384"/>
      <c r="C168" s="384"/>
      <c r="D168" s="384"/>
      <c r="E168" s="384"/>
      <c r="F168" s="384"/>
    </row>
    <row r="169" spans="2:6" ht="11.25">
      <c r="B169" s="384"/>
      <c r="C169" s="384"/>
      <c r="D169" s="384"/>
      <c r="E169" s="384"/>
      <c r="F169" s="384"/>
    </row>
    <row r="170" spans="2:6" ht="11.25">
      <c r="B170" s="384"/>
      <c r="C170" s="384"/>
      <c r="D170" s="384"/>
      <c r="E170" s="384"/>
      <c r="F170" s="384"/>
    </row>
    <row r="171" spans="2:6" ht="11.25">
      <c r="B171" s="384"/>
      <c r="C171" s="384"/>
      <c r="D171" s="384"/>
      <c r="E171" s="384"/>
      <c r="F171" s="384"/>
    </row>
    <row r="172" spans="2:6" ht="11.25">
      <c r="B172" s="384"/>
      <c r="C172" s="384"/>
      <c r="D172" s="384"/>
      <c r="E172" s="384"/>
      <c r="F172" s="384"/>
    </row>
    <row r="173" spans="2:6" ht="11.25">
      <c r="B173" s="384"/>
      <c r="C173" s="384"/>
      <c r="D173" s="384"/>
      <c r="E173" s="384"/>
      <c r="F173" s="384"/>
    </row>
    <row r="174" spans="2:6" ht="11.25">
      <c r="B174" s="384"/>
      <c r="C174" s="384"/>
      <c r="D174" s="384"/>
      <c r="E174" s="384"/>
      <c r="F174" s="384"/>
    </row>
    <row r="175" spans="2:6" ht="11.25">
      <c r="B175" s="384"/>
      <c r="C175" s="384"/>
      <c r="D175" s="384"/>
      <c r="E175" s="384"/>
      <c r="F175" s="384"/>
    </row>
    <row r="176" spans="2:6" ht="11.25">
      <c r="B176" s="384"/>
      <c r="C176" s="384"/>
      <c r="D176" s="384"/>
      <c r="E176" s="384"/>
      <c r="F176" s="384"/>
    </row>
    <row r="177" spans="2:6" ht="11.25">
      <c r="B177" s="384"/>
      <c r="C177" s="384"/>
      <c r="D177" s="384"/>
      <c r="E177" s="384"/>
      <c r="F177" s="384"/>
    </row>
    <row r="178" spans="2:6" ht="11.25">
      <c r="B178" s="384"/>
      <c r="C178" s="384"/>
      <c r="D178" s="384"/>
      <c r="E178" s="384"/>
      <c r="F178" s="384"/>
    </row>
    <row r="179" spans="2:6" ht="11.25">
      <c r="B179" s="384"/>
      <c r="C179" s="384"/>
      <c r="D179" s="384"/>
      <c r="E179" s="384"/>
      <c r="F179" s="384"/>
    </row>
    <row r="180" spans="2:6" ht="11.25">
      <c r="B180" s="384"/>
      <c r="C180" s="384"/>
      <c r="D180" s="384"/>
      <c r="E180" s="384"/>
      <c r="F180" s="384"/>
    </row>
    <row r="181" spans="2:6" ht="11.25">
      <c r="B181" s="384"/>
      <c r="C181" s="384"/>
      <c r="D181" s="384"/>
      <c r="E181" s="384"/>
      <c r="F181" s="384"/>
    </row>
    <row r="182" spans="2:6" ht="11.25">
      <c r="B182" s="384"/>
      <c r="C182" s="384"/>
      <c r="D182" s="384"/>
      <c r="E182" s="384"/>
      <c r="F182" s="384"/>
    </row>
    <row r="183" spans="2:6" ht="11.25">
      <c r="B183" s="384"/>
      <c r="C183" s="384"/>
      <c r="D183" s="384"/>
      <c r="E183" s="384"/>
      <c r="F183" s="384"/>
    </row>
    <row r="184" spans="2:6" ht="11.25">
      <c r="B184" s="384"/>
      <c r="C184" s="384"/>
      <c r="D184" s="384"/>
      <c r="E184" s="384"/>
      <c r="F184" s="384"/>
    </row>
    <row r="185" spans="2:6" ht="11.25">
      <c r="B185" s="384"/>
      <c r="C185" s="384"/>
      <c r="D185" s="384"/>
      <c r="E185" s="384"/>
      <c r="F185" s="384"/>
    </row>
    <row r="186" spans="2:6" ht="11.25">
      <c r="B186" s="384"/>
      <c r="C186" s="384"/>
      <c r="D186" s="384"/>
      <c r="E186" s="384"/>
      <c r="F186" s="384"/>
    </row>
    <row r="187" spans="2:6" ht="11.25">
      <c r="B187" s="384"/>
      <c r="C187" s="384"/>
      <c r="D187" s="384"/>
      <c r="E187" s="384"/>
      <c r="F187" s="384"/>
    </row>
    <row r="188" spans="2:6" ht="11.25">
      <c r="B188" s="384"/>
      <c r="C188" s="384"/>
      <c r="D188" s="384"/>
      <c r="E188" s="384"/>
      <c r="F188" s="384"/>
    </row>
    <row r="189" spans="2:6" ht="11.25">
      <c r="B189" s="384"/>
      <c r="C189" s="384"/>
      <c r="D189" s="384"/>
      <c r="E189" s="384"/>
      <c r="F189" s="384"/>
    </row>
    <row r="190" spans="2:6" ht="11.25">
      <c r="B190" s="384"/>
      <c r="C190" s="384"/>
      <c r="D190" s="384"/>
      <c r="E190" s="384"/>
      <c r="F190" s="384"/>
    </row>
    <row r="191" spans="2:6" ht="11.25">
      <c r="B191" s="384"/>
      <c r="C191" s="384"/>
      <c r="D191" s="384"/>
      <c r="E191" s="384"/>
      <c r="F191" s="384"/>
    </row>
    <row r="192" spans="2:6" ht="11.25">
      <c r="B192" s="384"/>
      <c r="C192" s="384"/>
      <c r="D192" s="384"/>
      <c r="E192" s="384"/>
      <c r="F192" s="384"/>
    </row>
    <row r="193" spans="2:6" ht="11.25">
      <c r="B193" s="384"/>
      <c r="C193" s="384"/>
      <c r="D193" s="384"/>
      <c r="E193" s="384"/>
      <c r="F193" s="384"/>
    </row>
    <row r="194" spans="2:6" ht="11.25">
      <c r="B194" s="384"/>
      <c r="C194" s="384"/>
      <c r="D194" s="384"/>
      <c r="E194" s="384"/>
      <c r="F194" s="384"/>
    </row>
    <row r="195" spans="2:6" ht="11.25">
      <c r="B195" s="384"/>
      <c r="C195" s="384"/>
      <c r="D195" s="384"/>
      <c r="E195" s="384"/>
      <c r="F195" s="384"/>
    </row>
    <row r="196" spans="2:6" ht="11.25">
      <c r="B196" s="384"/>
      <c r="C196" s="384"/>
      <c r="D196" s="384"/>
      <c r="E196" s="384"/>
      <c r="F196" s="384"/>
    </row>
    <row r="197" spans="2:6" ht="11.25">
      <c r="B197" s="384"/>
      <c r="C197" s="384"/>
      <c r="D197" s="384"/>
      <c r="E197" s="384"/>
      <c r="F197" s="384"/>
    </row>
    <row r="198" spans="2:6" ht="11.25">
      <c r="B198" s="384"/>
      <c r="C198" s="384"/>
      <c r="D198" s="384"/>
      <c r="E198" s="384"/>
      <c r="F198" s="384"/>
    </row>
    <row r="199" spans="2:6" ht="11.25">
      <c r="B199" s="384"/>
      <c r="C199" s="384"/>
      <c r="D199" s="384"/>
      <c r="E199" s="384"/>
      <c r="F199" s="384"/>
    </row>
    <row r="200" spans="2:6" ht="11.25">
      <c r="B200" s="384"/>
      <c r="C200" s="384"/>
      <c r="D200" s="384"/>
      <c r="E200" s="384"/>
      <c r="F200" s="384"/>
    </row>
    <row r="201" spans="2:6" ht="11.25">
      <c r="B201" s="384"/>
      <c r="C201" s="384"/>
      <c r="D201" s="384"/>
      <c r="E201" s="384"/>
      <c r="F201" s="384"/>
    </row>
    <row r="202" spans="2:6" ht="11.25">
      <c r="B202" s="384"/>
      <c r="C202" s="384"/>
      <c r="D202" s="384"/>
      <c r="E202" s="384"/>
      <c r="F202" s="384"/>
    </row>
    <row r="203" spans="2:6" ht="11.25">
      <c r="B203" s="384"/>
      <c r="C203" s="384"/>
      <c r="D203" s="384"/>
      <c r="E203" s="384"/>
      <c r="F203" s="384"/>
    </row>
    <row r="204" spans="2:6" ht="11.25">
      <c r="B204" s="384"/>
      <c r="C204" s="384"/>
      <c r="D204" s="384"/>
      <c r="E204" s="384"/>
      <c r="F204" s="384"/>
    </row>
    <row r="205" spans="2:6" ht="11.25">
      <c r="B205" s="384"/>
      <c r="C205" s="384"/>
      <c r="D205" s="384"/>
      <c r="E205" s="384"/>
      <c r="F205" s="384"/>
    </row>
    <row r="206" spans="2:6" ht="11.25">
      <c r="B206" s="384"/>
      <c r="C206" s="384"/>
      <c r="D206" s="384"/>
      <c r="E206" s="384"/>
      <c r="F206" s="384"/>
    </row>
    <row r="207" spans="2:6" ht="11.25">
      <c r="B207" s="384"/>
      <c r="C207" s="384"/>
      <c r="D207" s="384"/>
      <c r="E207" s="384"/>
      <c r="F207" s="384"/>
    </row>
    <row r="208" spans="2:6" ht="11.25">
      <c r="B208" s="384"/>
      <c r="C208" s="384"/>
      <c r="D208" s="384"/>
      <c r="E208" s="384"/>
      <c r="F208" s="384"/>
    </row>
    <row r="209" spans="2:6" ht="11.25">
      <c r="B209" s="384"/>
      <c r="C209" s="384"/>
      <c r="D209" s="384"/>
      <c r="E209" s="384"/>
      <c r="F209" s="384"/>
    </row>
    <row r="210" spans="2:6" ht="11.25">
      <c r="B210" s="384"/>
      <c r="C210" s="384"/>
      <c r="D210" s="384"/>
      <c r="E210" s="384"/>
      <c r="F210" s="384"/>
    </row>
    <row r="211" spans="2:6" ht="11.25">
      <c r="B211" s="384"/>
      <c r="C211" s="384"/>
      <c r="D211" s="384"/>
      <c r="E211" s="384"/>
      <c r="F211" s="384"/>
    </row>
    <row r="212" spans="2:6" ht="11.25">
      <c r="B212" s="384"/>
      <c r="C212" s="384"/>
      <c r="D212" s="384"/>
      <c r="E212" s="384"/>
      <c r="F212" s="384"/>
    </row>
    <row r="213" spans="2:6" ht="11.25">
      <c r="B213" s="384"/>
      <c r="C213" s="384"/>
      <c r="D213" s="384"/>
      <c r="E213" s="384"/>
      <c r="F213" s="384"/>
    </row>
    <row r="214" spans="2:6" ht="11.25">
      <c r="B214" s="384"/>
      <c r="C214" s="384"/>
      <c r="D214" s="384"/>
      <c r="E214" s="384"/>
      <c r="F214" s="384"/>
    </row>
    <row r="215" spans="2:6" ht="11.25">
      <c r="B215" s="384"/>
      <c r="C215" s="384"/>
      <c r="D215" s="384"/>
      <c r="E215" s="384"/>
      <c r="F215" s="384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7.7109375" style="322" customWidth="1"/>
    <col min="2" max="2" width="11.00390625" style="321" customWidth="1"/>
    <col min="3" max="3" width="11.57421875" style="321" customWidth="1"/>
    <col min="4" max="4" width="2.140625" style="373" customWidth="1"/>
    <col min="5" max="5" width="11.00390625" style="321" customWidth="1"/>
    <col min="6" max="6" width="11.57421875" style="321" customWidth="1"/>
    <col min="7" max="16384" width="9.140625" style="320" customWidth="1"/>
  </cols>
  <sheetData>
    <row r="1" spans="1:6" s="318" customFormat="1" ht="15">
      <c r="A1" s="399" t="s">
        <v>341</v>
      </c>
      <c r="B1" s="323"/>
      <c r="C1" s="323"/>
      <c r="D1" s="371"/>
      <c r="E1" s="323"/>
      <c r="F1" s="323"/>
    </row>
    <row r="2" spans="1:6" s="318" customFormat="1" ht="12.75">
      <c r="A2" s="326"/>
      <c r="B2" s="369"/>
      <c r="C2" s="369"/>
      <c r="D2" s="369"/>
      <c r="E2" s="369"/>
      <c r="F2" s="369"/>
    </row>
    <row r="3" spans="1:6" s="382" customFormat="1" ht="13.5" customHeight="1">
      <c r="A3" s="380"/>
      <c r="B3" s="410" t="str">
        <f>+Assets!B3:C3</f>
        <v>At 31 december 2012</v>
      </c>
      <c r="C3" s="410"/>
      <c r="D3" s="393"/>
      <c r="E3" s="410" t="s">
        <v>292</v>
      </c>
      <c r="F3" s="410"/>
    </row>
    <row r="4" spans="1:6" s="384" customFormat="1" ht="41.25" customHeight="1">
      <c r="A4" s="400" t="s">
        <v>295</v>
      </c>
      <c r="B4" s="402" t="s">
        <v>338</v>
      </c>
      <c r="C4" s="403" t="s">
        <v>339</v>
      </c>
      <c r="D4" s="338"/>
      <c r="E4" s="402" t="s">
        <v>338</v>
      </c>
      <c r="F4" s="403" t="s">
        <v>339</v>
      </c>
    </row>
    <row r="5" spans="1:6" s="384" customFormat="1" ht="9.75" customHeight="1">
      <c r="A5" s="398"/>
      <c r="B5" s="383"/>
      <c r="C5" s="383"/>
      <c r="D5" s="383"/>
      <c r="E5" s="383"/>
      <c r="F5" s="383"/>
    </row>
    <row r="6" spans="1:6" ht="16.5" customHeight="1">
      <c r="A6" s="9" t="s">
        <v>342</v>
      </c>
      <c r="B6" s="325"/>
      <c r="C6" s="325"/>
      <c r="D6" s="330"/>
      <c r="E6" s="325"/>
      <c r="F6" s="325"/>
    </row>
    <row r="7" spans="1:6" ht="8.25" customHeight="1">
      <c r="A7" s="325"/>
      <c r="B7" s="325"/>
      <c r="C7" s="325"/>
      <c r="D7" s="330"/>
      <c r="E7" s="325"/>
      <c r="F7" s="325"/>
    </row>
    <row r="8" spans="1:6" ht="16.5" customHeight="1">
      <c r="A8" s="9" t="s">
        <v>343</v>
      </c>
      <c r="B8" s="325"/>
      <c r="C8" s="325"/>
      <c r="D8" s="330"/>
      <c r="E8" s="325"/>
      <c r="F8" s="325"/>
    </row>
    <row r="9" spans="1:7" ht="25.5">
      <c r="A9" s="404" t="s">
        <v>344</v>
      </c>
      <c r="B9" s="325">
        <v>438628</v>
      </c>
      <c r="C9" s="325"/>
      <c r="D9" s="330"/>
      <c r="E9" s="325">
        <v>445036</v>
      </c>
      <c r="F9" s="325"/>
      <c r="G9" s="325"/>
    </row>
    <row r="10" spans="1:7" ht="25.5">
      <c r="A10" s="404" t="s">
        <v>345</v>
      </c>
      <c r="B10" s="325">
        <v>1245</v>
      </c>
      <c r="C10" s="325"/>
      <c r="D10" s="330"/>
      <c r="E10" s="325">
        <v>1182</v>
      </c>
      <c r="F10" s="325"/>
      <c r="G10" s="325"/>
    </row>
    <row r="11" spans="1:6" ht="12.75">
      <c r="A11" s="395" t="s">
        <v>346</v>
      </c>
      <c r="B11" s="327">
        <f>+B9+B10</f>
        <v>439873</v>
      </c>
      <c r="C11" s="327"/>
      <c r="D11" s="328"/>
      <c r="E11" s="327">
        <f>+E9+E10</f>
        <v>446218</v>
      </c>
      <c r="F11" s="327"/>
    </row>
    <row r="12" spans="1:6" ht="8.25" customHeight="1">
      <c r="A12" s="326"/>
      <c r="B12" s="328"/>
      <c r="C12" s="328"/>
      <c r="D12" s="328"/>
      <c r="E12" s="328"/>
      <c r="F12" s="328"/>
    </row>
    <row r="13" spans="1:6" ht="14.25" customHeight="1">
      <c r="A13" s="9" t="s">
        <v>347</v>
      </c>
      <c r="B13" s="328"/>
      <c r="C13" s="328"/>
      <c r="D13" s="328"/>
      <c r="E13" s="328"/>
      <c r="F13" s="328"/>
    </row>
    <row r="14" spans="1:7" ht="12.75">
      <c r="A14" s="396" t="s">
        <v>348</v>
      </c>
      <c r="B14" s="330">
        <v>376574</v>
      </c>
      <c r="C14" s="330">
        <v>2900</v>
      </c>
      <c r="D14" s="330"/>
      <c r="E14" s="330">
        <v>329200</v>
      </c>
      <c r="F14" s="330">
        <v>2900</v>
      </c>
      <c r="G14" s="330"/>
    </row>
    <row r="15" spans="1:6" ht="12.75">
      <c r="A15" s="396" t="s">
        <v>349</v>
      </c>
      <c r="B15" s="325">
        <v>259</v>
      </c>
      <c r="C15" s="325"/>
      <c r="D15" s="330"/>
      <c r="E15" s="325">
        <v>235</v>
      </c>
      <c r="F15" s="325"/>
    </row>
    <row r="16" spans="1:6" ht="12.75">
      <c r="A16" s="396" t="s">
        <v>350</v>
      </c>
      <c r="B16" s="330">
        <v>12352</v>
      </c>
      <c r="C16" s="330"/>
      <c r="D16" s="330"/>
      <c r="E16" s="330">
        <v>12429</v>
      </c>
      <c r="F16" s="330"/>
    </row>
    <row r="17" spans="1:6" ht="12.75">
      <c r="A17" s="63" t="s">
        <v>351</v>
      </c>
      <c r="B17" s="330">
        <v>6639</v>
      </c>
      <c r="C17" s="330"/>
      <c r="D17" s="330"/>
      <c r="E17" s="330">
        <f>32735-22883</f>
        <v>9852</v>
      </c>
      <c r="F17" s="330"/>
    </row>
    <row r="18" spans="1:6" ht="12.75">
      <c r="A18" s="396" t="s">
        <v>352</v>
      </c>
      <c r="B18" s="363">
        <v>50470</v>
      </c>
      <c r="C18" s="363"/>
      <c r="D18" s="363"/>
      <c r="E18" s="363">
        <v>46603</v>
      </c>
      <c r="F18" s="363"/>
    </row>
    <row r="19" spans="1:6" ht="12.75">
      <c r="A19" s="396" t="s">
        <v>353</v>
      </c>
      <c r="B19" s="325">
        <v>555</v>
      </c>
      <c r="C19" s="325"/>
      <c r="D19" s="330"/>
      <c r="E19" s="325">
        <v>2539</v>
      </c>
      <c r="F19" s="325"/>
    </row>
    <row r="20" spans="1:6" ht="12.75">
      <c r="A20" s="396" t="s">
        <v>354</v>
      </c>
      <c r="B20" s="330">
        <f>6423</f>
        <v>6423</v>
      </c>
      <c r="C20" s="330"/>
      <c r="D20" s="330"/>
      <c r="E20" s="330">
        <v>5948</v>
      </c>
      <c r="F20" s="330"/>
    </row>
    <row r="21" spans="1:6" ht="12.75">
      <c r="A21" s="395" t="s">
        <v>355</v>
      </c>
      <c r="B21" s="327">
        <f>SUM(B14:B20)</f>
        <v>453272</v>
      </c>
      <c r="C21" s="327"/>
      <c r="D21" s="328"/>
      <c r="E21" s="327">
        <f>SUM(E14:E20)</f>
        <v>406806</v>
      </c>
      <c r="F21" s="327"/>
    </row>
    <row r="22" spans="1:6" ht="7.5" customHeight="1">
      <c r="A22" s="331"/>
      <c r="B22" s="332"/>
      <c r="C22" s="332"/>
      <c r="D22" s="328"/>
      <c r="E22" s="332"/>
      <c r="F22" s="332"/>
    </row>
    <row r="23" spans="1:6" ht="14.25" customHeight="1">
      <c r="A23" s="9" t="s">
        <v>356</v>
      </c>
      <c r="B23" s="332"/>
      <c r="C23" s="332"/>
      <c r="D23" s="328"/>
      <c r="E23" s="332"/>
      <c r="F23" s="332"/>
    </row>
    <row r="24" spans="1:7" ht="12.75">
      <c r="A24" s="396" t="s">
        <v>357</v>
      </c>
      <c r="B24" s="325">
        <v>115042</v>
      </c>
      <c r="C24" s="325"/>
      <c r="D24" s="330"/>
      <c r="E24" s="325">
        <v>170261</v>
      </c>
      <c r="F24" s="325"/>
      <c r="G24" s="325"/>
    </row>
    <row r="25" spans="1:6" ht="12.75">
      <c r="A25" s="396" t="s">
        <v>349</v>
      </c>
      <c r="B25" s="325">
        <v>392893</v>
      </c>
      <c r="C25" s="325">
        <v>17382</v>
      </c>
      <c r="D25" s="330"/>
      <c r="E25" s="325">
        <v>375263</v>
      </c>
      <c r="F25" s="325">
        <f>6+18118+779</f>
        <v>18903</v>
      </c>
    </row>
    <row r="26" spans="1:6" ht="12.75">
      <c r="A26" s="396" t="s">
        <v>353</v>
      </c>
      <c r="B26" s="325">
        <v>15757</v>
      </c>
      <c r="C26" s="325"/>
      <c r="D26" s="330"/>
      <c r="E26" s="325">
        <v>20920</v>
      </c>
      <c r="F26" s="325"/>
    </row>
    <row r="27" spans="1:6" ht="12.75">
      <c r="A27" s="396" t="s">
        <v>358</v>
      </c>
      <c r="B27" s="325">
        <f>8827+41518</f>
        <v>50345</v>
      </c>
      <c r="C27" s="325">
        <v>187</v>
      </c>
      <c r="D27" s="330"/>
      <c r="E27" s="325">
        <f>9719+54999</f>
        <v>64718</v>
      </c>
      <c r="F27" s="325">
        <f>32+43</f>
        <v>75</v>
      </c>
    </row>
    <row r="28" spans="1:6" ht="12.75">
      <c r="A28" s="396" t="s">
        <v>359</v>
      </c>
      <c r="B28" s="325">
        <v>13043</v>
      </c>
      <c r="C28" s="325"/>
      <c r="D28" s="330"/>
      <c r="E28" s="325">
        <v>13115</v>
      </c>
      <c r="F28" s="325"/>
    </row>
    <row r="29" spans="1:6" ht="12.75">
      <c r="A29" s="405" t="s">
        <v>360</v>
      </c>
      <c r="B29" s="327">
        <f>SUM(B24:B28)</f>
        <v>587080</v>
      </c>
      <c r="C29" s="327"/>
      <c r="D29" s="328"/>
      <c r="E29" s="327">
        <f>SUM(E24:E28)</f>
        <v>644277</v>
      </c>
      <c r="F29" s="327"/>
    </row>
    <row r="30" spans="1:6" ht="7.5" customHeight="1">
      <c r="A30" s="325"/>
      <c r="B30" s="325"/>
      <c r="C30" s="325"/>
      <c r="D30" s="330"/>
      <c r="E30" s="325"/>
      <c r="F30" s="325"/>
    </row>
    <row r="31" spans="1:6" ht="13.5" thickBot="1">
      <c r="A31" s="336" t="s">
        <v>361</v>
      </c>
      <c r="B31" s="336">
        <f>+B29+B21+B11</f>
        <v>1480225</v>
      </c>
      <c r="C31" s="336"/>
      <c r="D31" s="328"/>
      <c r="E31" s="336">
        <f>+E29+E21+E11</f>
        <v>1497301</v>
      </c>
      <c r="F31" s="336"/>
    </row>
    <row r="32" spans="1:6" ht="13.5" thickTop="1">
      <c r="A32" s="325"/>
      <c r="B32" s="325"/>
      <c r="C32" s="325"/>
      <c r="D32" s="330"/>
      <c r="E32" s="325"/>
      <c r="F32" s="325"/>
    </row>
    <row r="33" spans="1:6" ht="15">
      <c r="A33" s="325"/>
      <c r="B33" s="322"/>
      <c r="C33" s="322"/>
      <c r="D33" s="372"/>
      <c r="E33" s="322"/>
      <c r="F33" s="322"/>
    </row>
    <row r="34" spans="2:6" ht="15">
      <c r="B34" s="322"/>
      <c r="C34" s="322"/>
      <c r="D34" s="372"/>
      <c r="E34" s="322"/>
      <c r="F34" s="322"/>
    </row>
    <row r="35" spans="1:6" ht="15">
      <c r="A35" s="325"/>
      <c r="B35" s="322"/>
      <c r="C35" s="322"/>
      <c r="D35" s="372"/>
      <c r="E35" s="322"/>
      <c r="F35" s="322"/>
    </row>
    <row r="36" spans="2:6" ht="15">
      <c r="B36" s="322"/>
      <c r="C36" s="322"/>
      <c r="D36" s="372"/>
      <c r="E36" s="322"/>
      <c r="F36" s="322"/>
    </row>
    <row r="37" spans="2:6" ht="15">
      <c r="B37" s="322"/>
      <c r="C37" s="322"/>
      <c r="D37" s="372"/>
      <c r="E37" s="322"/>
      <c r="F37" s="322"/>
    </row>
    <row r="38" spans="2:6" ht="15">
      <c r="B38" s="322"/>
      <c r="C38" s="322"/>
      <c r="D38" s="372"/>
      <c r="E38" s="322"/>
      <c r="F38" s="322"/>
    </row>
    <row r="39" spans="2:6" ht="15">
      <c r="B39" s="322"/>
      <c r="C39" s="322"/>
      <c r="D39" s="372"/>
      <c r="E39" s="322"/>
      <c r="F39" s="322"/>
    </row>
    <row r="40" spans="2:6" ht="15">
      <c r="B40" s="322"/>
      <c r="C40" s="322"/>
      <c r="D40" s="372"/>
      <c r="E40" s="322"/>
      <c r="F40" s="322"/>
    </row>
    <row r="41" spans="2:6" ht="15">
      <c r="B41" s="322"/>
      <c r="C41" s="322"/>
      <c r="D41" s="372"/>
      <c r="E41" s="322"/>
      <c r="F41" s="322"/>
    </row>
    <row r="42" spans="2:6" ht="15">
      <c r="B42" s="322"/>
      <c r="C42" s="322"/>
      <c r="D42" s="372"/>
      <c r="E42" s="322"/>
      <c r="F42" s="322"/>
    </row>
    <row r="43" spans="2:6" ht="15">
      <c r="B43" s="322"/>
      <c r="C43" s="322"/>
      <c r="D43" s="372"/>
      <c r="E43" s="322"/>
      <c r="F43" s="322"/>
    </row>
    <row r="44" spans="2:6" ht="15">
      <c r="B44" s="322"/>
      <c r="C44" s="322"/>
      <c r="D44" s="372"/>
      <c r="E44" s="322"/>
      <c r="F44" s="322"/>
    </row>
    <row r="45" spans="2:6" ht="15">
      <c r="B45" s="322"/>
      <c r="C45" s="322"/>
      <c r="D45" s="372"/>
      <c r="E45" s="322"/>
      <c r="F45" s="322"/>
    </row>
    <row r="46" spans="2:6" ht="15">
      <c r="B46" s="322"/>
      <c r="C46" s="322"/>
      <c r="D46" s="372"/>
      <c r="E46" s="322"/>
      <c r="F46" s="322"/>
    </row>
    <row r="47" spans="2:6" ht="15">
      <c r="B47" s="322"/>
      <c r="C47" s="322"/>
      <c r="D47" s="372"/>
      <c r="E47" s="322"/>
      <c r="F47" s="322"/>
    </row>
    <row r="48" spans="2:6" ht="15">
      <c r="B48" s="322"/>
      <c r="C48" s="322"/>
      <c r="D48" s="372"/>
      <c r="E48" s="322"/>
      <c r="F48" s="322"/>
    </row>
    <row r="49" spans="2:6" ht="15">
      <c r="B49" s="322"/>
      <c r="C49" s="322"/>
      <c r="D49" s="372"/>
      <c r="E49" s="322"/>
      <c r="F49" s="322"/>
    </row>
    <row r="50" spans="2:6" ht="15">
      <c r="B50" s="322"/>
      <c r="C50" s="322"/>
      <c r="D50" s="372"/>
      <c r="E50" s="322"/>
      <c r="F50" s="322"/>
    </row>
    <row r="51" spans="2:6" ht="15">
      <c r="B51" s="322"/>
      <c r="C51" s="322"/>
      <c r="D51" s="372"/>
      <c r="E51" s="322"/>
      <c r="F51" s="322"/>
    </row>
    <row r="52" spans="2:6" ht="15">
      <c r="B52" s="322"/>
      <c r="C52" s="322"/>
      <c r="D52" s="372"/>
      <c r="E52" s="322"/>
      <c r="F52" s="322"/>
    </row>
    <row r="53" spans="2:6" ht="15">
      <c r="B53" s="322"/>
      <c r="C53" s="322"/>
      <c r="D53" s="372"/>
      <c r="E53" s="322"/>
      <c r="F53" s="322"/>
    </row>
    <row r="54" spans="2:6" ht="15">
      <c r="B54" s="322"/>
      <c r="C54" s="322"/>
      <c r="D54" s="372"/>
      <c r="E54" s="322"/>
      <c r="F54" s="322"/>
    </row>
    <row r="55" spans="2:6" ht="15">
      <c r="B55" s="322"/>
      <c r="C55" s="322"/>
      <c r="D55" s="372"/>
      <c r="E55" s="322"/>
      <c r="F55" s="322"/>
    </row>
    <row r="56" spans="2:6" ht="15">
      <c r="B56" s="322"/>
      <c r="C56" s="322"/>
      <c r="D56" s="372"/>
      <c r="E56" s="322"/>
      <c r="F56" s="322"/>
    </row>
    <row r="57" spans="2:6" ht="15">
      <c r="B57" s="322"/>
      <c r="C57" s="322"/>
      <c r="D57" s="372"/>
      <c r="E57" s="322"/>
      <c r="F57" s="322"/>
    </row>
    <row r="58" spans="2:6" ht="15">
      <c r="B58" s="322"/>
      <c r="C58" s="322"/>
      <c r="D58" s="372"/>
      <c r="E58" s="322"/>
      <c r="F58" s="322"/>
    </row>
    <row r="59" spans="2:6" ht="15">
      <c r="B59" s="322"/>
      <c r="C59" s="322"/>
      <c r="D59" s="372"/>
      <c r="E59" s="322"/>
      <c r="F59" s="322"/>
    </row>
    <row r="60" spans="2:6" ht="15">
      <c r="B60" s="322"/>
      <c r="C60" s="322"/>
      <c r="D60" s="372"/>
      <c r="E60" s="322"/>
      <c r="F60" s="322"/>
    </row>
    <row r="61" spans="2:6" ht="15">
      <c r="B61" s="322"/>
      <c r="C61" s="322"/>
      <c r="D61" s="372"/>
      <c r="E61" s="322"/>
      <c r="F61" s="322"/>
    </row>
    <row r="62" spans="2:6" ht="15">
      <c r="B62" s="322"/>
      <c r="C62" s="322"/>
      <c r="D62" s="372"/>
      <c r="E62" s="322"/>
      <c r="F62" s="322"/>
    </row>
    <row r="63" spans="2:6" ht="15">
      <c r="B63" s="322"/>
      <c r="C63" s="322"/>
      <c r="D63" s="372"/>
      <c r="E63" s="322"/>
      <c r="F63" s="322"/>
    </row>
    <row r="64" spans="2:6" ht="15">
      <c r="B64" s="322"/>
      <c r="C64" s="322"/>
      <c r="D64" s="372"/>
      <c r="E64" s="322"/>
      <c r="F64" s="322"/>
    </row>
    <row r="65" spans="2:6" ht="15">
      <c r="B65" s="322"/>
      <c r="C65" s="322"/>
      <c r="D65" s="372"/>
      <c r="E65" s="322"/>
      <c r="F65" s="322"/>
    </row>
    <row r="66" spans="2:6" ht="15">
      <c r="B66" s="322"/>
      <c r="C66" s="322"/>
      <c r="D66" s="372"/>
      <c r="E66" s="322"/>
      <c r="F66" s="322"/>
    </row>
    <row r="67" spans="2:6" ht="15">
      <c r="B67" s="322"/>
      <c r="C67" s="322"/>
      <c r="D67" s="372"/>
      <c r="E67" s="322"/>
      <c r="F67" s="322"/>
    </row>
    <row r="68" spans="2:6" ht="15">
      <c r="B68" s="322"/>
      <c r="C68" s="322"/>
      <c r="D68" s="372"/>
      <c r="E68" s="322"/>
      <c r="F68" s="322"/>
    </row>
    <row r="69" spans="2:6" ht="15">
      <c r="B69" s="322"/>
      <c r="C69" s="322"/>
      <c r="D69" s="372"/>
      <c r="E69" s="322"/>
      <c r="F69" s="322"/>
    </row>
    <row r="70" spans="2:6" ht="15">
      <c r="B70" s="322"/>
      <c r="C70" s="322"/>
      <c r="D70" s="372"/>
      <c r="E70" s="322"/>
      <c r="F70" s="322"/>
    </row>
    <row r="71" spans="2:6" ht="15">
      <c r="B71" s="322"/>
      <c r="C71" s="322"/>
      <c r="D71" s="372"/>
      <c r="E71" s="322"/>
      <c r="F71" s="322"/>
    </row>
    <row r="72" spans="2:6" ht="15">
      <c r="B72" s="322"/>
      <c r="C72" s="322"/>
      <c r="D72" s="372"/>
      <c r="E72" s="322"/>
      <c r="F72" s="322"/>
    </row>
    <row r="73" spans="2:6" ht="15">
      <c r="B73" s="322"/>
      <c r="C73" s="322"/>
      <c r="D73" s="372"/>
      <c r="E73" s="322"/>
      <c r="F73" s="322"/>
    </row>
    <row r="74" spans="2:6" ht="15">
      <c r="B74" s="322"/>
      <c r="C74" s="322"/>
      <c r="D74" s="372"/>
      <c r="E74" s="322"/>
      <c r="F74" s="322"/>
    </row>
    <row r="75" spans="2:6" ht="15">
      <c r="B75" s="322"/>
      <c r="C75" s="322"/>
      <c r="D75" s="372"/>
      <c r="E75" s="322"/>
      <c r="F75" s="322"/>
    </row>
    <row r="76" spans="2:6" ht="15">
      <c r="B76" s="322"/>
      <c r="C76" s="322"/>
      <c r="D76" s="372"/>
      <c r="E76" s="322"/>
      <c r="F76" s="322"/>
    </row>
    <row r="77" spans="2:6" ht="15">
      <c r="B77" s="322"/>
      <c r="C77" s="322"/>
      <c r="D77" s="372"/>
      <c r="E77" s="322"/>
      <c r="F77" s="322"/>
    </row>
    <row r="78" spans="2:6" ht="15">
      <c r="B78" s="322"/>
      <c r="C78" s="322"/>
      <c r="D78" s="372"/>
      <c r="E78" s="322"/>
      <c r="F78" s="322"/>
    </row>
    <row r="79" spans="2:6" ht="15">
      <c r="B79" s="322"/>
      <c r="C79" s="322"/>
      <c r="D79" s="372"/>
      <c r="E79" s="322"/>
      <c r="F79" s="322"/>
    </row>
    <row r="80" spans="2:6" ht="15">
      <c r="B80" s="322"/>
      <c r="C80" s="322"/>
      <c r="D80" s="372"/>
      <c r="E80" s="322"/>
      <c r="F80" s="322"/>
    </row>
    <row r="81" spans="2:6" ht="15">
      <c r="B81" s="322"/>
      <c r="C81" s="322"/>
      <c r="D81" s="372"/>
      <c r="E81" s="322"/>
      <c r="F81" s="322"/>
    </row>
    <row r="82" spans="2:6" ht="15">
      <c r="B82" s="322"/>
      <c r="C82" s="322"/>
      <c r="D82" s="372"/>
      <c r="E82" s="322"/>
      <c r="F82" s="322"/>
    </row>
    <row r="83" spans="2:6" ht="15">
      <c r="B83" s="322"/>
      <c r="C83" s="322"/>
      <c r="D83" s="372"/>
      <c r="E83" s="322"/>
      <c r="F83" s="322"/>
    </row>
    <row r="84" spans="2:6" ht="15">
      <c r="B84" s="322"/>
      <c r="C84" s="322"/>
      <c r="D84" s="372"/>
      <c r="E84" s="322"/>
      <c r="F84" s="322"/>
    </row>
    <row r="85" spans="2:6" ht="15">
      <c r="B85" s="322"/>
      <c r="C85" s="322"/>
      <c r="D85" s="372"/>
      <c r="E85" s="322"/>
      <c r="F85" s="322"/>
    </row>
    <row r="86" spans="2:6" ht="15">
      <c r="B86" s="322"/>
      <c r="C86" s="322"/>
      <c r="D86" s="372"/>
      <c r="E86" s="322"/>
      <c r="F86" s="322"/>
    </row>
    <row r="87" spans="2:6" ht="15">
      <c r="B87" s="322"/>
      <c r="C87" s="322"/>
      <c r="D87" s="372"/>
      <c r="E87" s="322"/>
      <c r="F87" s="322"/>
    </row>
    <row r="88" spans="2:6" ht="15">
      <c r="B88" s="322"/>
      <c r="C88" s="322"/>
      <c r="D88" s="372"/>
      <c r="E88" s="322"/>
      <c r="F88" s="322"/>
    </row>
    <row r="89" spans="2:6" ht="15">
      <c r="B89" s="322"/>
      <c r="C89" s="322"/>
      <c r="D89" s="372"/>
      <c r="E89" s="322"/>
      <c r="F89" s="322"/>
    </row>
    <row r="90" spans="2:6" ht="15">
      <c r="B90" s="322"/>
      <c r="C90" s="322"/>
      <c r="D90" s="372"/>
      <c r="E90" s="322"/>
      <c r="F90" s="322"/>
    </row>
    <row r="91" spans="2:6" ht="15">
      <c r="B91" s="322"/>
      <c r="C91" s="322"/>
      <c r="D91" s="372"/>
      <c r="E91" s="322"/>
      <c r="F91" s="322"/>
    </row>
    <row r="92" spans="2:6" ht="15">
      <c r="B92" s="322"/>
      <c r="C92" s="322"/>
      <c r="D92" s="372"/>
      <c r="E92" s="322"/>
      <c r="F92" s="322"/>
    </row>
    <row r="93" spans="2:6" ht="15">
      <c r="B93" s="322"/>
      <c r="C93" s="322"/>
      <c r="D93" s="372"/>
      <c r="E93" s="322"/>
      <c r="F93" s="322"/>
    </row>
    <row r="94" spans="2:6" ht="15">
      <c r="B94" s="322"/>
      <c r="C94" s="322"/>
      <c r="D94" s="372"/>
      <c r="E94" s="322"/>
      <c r="F94" s="322"/>
    </row>
    <row r="95" spans="2:6" ht="15">
      <c r="B95" s="322"/>
      <c r="C95" s="322"/>
      <c r="D95" s="372"/>
      <c r="E95" s="322"/>
      <c r="F95" s="322"/>
    </row>
    <row r="96" spans="2:6" ht="15">
      <c r="B96" s="322"/>
      <c r="C96" s="322"/>
      <c r="D96" s="372"/>
      <c r="E96" s="322"/>
      <c r="F96" s="322"/>
    </row>
    <row r="97" spans="2:6" ht="15">
      <c r="B97" s="322"/>
      <c r="C97" s="322"/>
      <c r="D97" s="372"/>
      <c r="E97" s="322"/>
      <c r="F97" s="322"/>
    </row>
    <row r="98" spans="2:6" ht="15">
      <c r="B98" s="322"/>
      <c r="C98" s="322"/>
      <c r="D98" s="372"/>
      <c r="E98" s="322"/>
      <c r="F98" s="322"/>
    </row>
    <row r="99" spans="2:6" ht="15">
      <c r="B99" s="322"/>
      <c r="C99" s="322"/>
      <c r="D99" s="372"/>
      <c r="E99" s="322"/>
      <c r="F99" s="322"/>
    </row>
    <row r="100" spans="2:6" ht="15">
      <c r="B100" s="322"/>
      <c r="C100" s="322"/>
      <c r="D100" s="372"/>
      <c r="E100" s="322"/>
      <c r="F100" s="322"/>
    </row>
    <row r="101" spans="2:6" ht="15">
      <c r="B101" s="322"/>
      <c r="C101" s="322"/>
      <c r="D101" s="372"/>
      <c r="E101" s="322"/>
      <c r="F101" s="322"/>
    </row>
    <row r="102" spans="2:6" ht="15">
      <c r="B102" s="322"/>
      <c r="C102" s="322"/>
      <c r="D102" s="372"/>
      <c r="E102" s="322"/>
      <c r="F102" s="322"/>
    </row>
    <row r="103" spans="2:6" ht="15">
      <c r="B103" s="322"/>
      <c r="C103" s="322"/>
      <c r="D103" s="372"/>
      <c r="E103" s="322"/>
      <c r="F103" s="322"/>
    </row>
    <row r="104" spans="2:6" ht="15">
      <c r="B104" s="322"/>
      <c r="C104" s="322"/>
      <c r="D104" s="372"/>
      <c r="E104" s="322"/>
      <c r="F104" s="322"/>
    </row>
    <row r="105" spans="2:6" ht="15">
      <c r="B105" s="322"/>
      <c r="C105" s="322"/>
      <c r="D105" s="372"/>
      <c r="E105" s="322"/>
      <c r="F105" s="322"/>
    </row>
    <row r="106" spans="2:6" ht="15">
      <c r="B106" s="322"/>
      <c r="C106" s="322"/>
      <c r="D106" s="372"/>
      <c r="E106" s="322"/>
      <c r="F106" s="322"/>
    </row>
    <row r="107" spans="2:6" ht="15">
      <c r="B107" s="322"/>
      <c r="C107" s="322"/>
      <c r="D107" s="372"/>
      <c r="E107" s="322"/>
      <c r="F107" s="322"/>
    </row>
    <row r="108" spans="2:6" ht="15">
      <c r="B108" s="322"/>
      <c r="C108" s="322"/>
      <c r="D108" s="372"/>
      <c r="E108" s="322"/>
      <c r="F108" s="322"/>
    </row>
    <row r="109" spans="2:6" ht="15">
      <c r="B109" s="322"/>
      <c r="C109" s="322"/>
      <c r="D109" s="372"/>
      <c r="E109" s="322"/>
      <c r="F109" s="322"/>
    </row>
    <row r="110" spans="2:6" ht="15">
      <c r="B110" s="322"/>
      <c r="C110" s="322"/>
      <c r="D110" s="372"/>
      <c r="E110" s="322"/>
      <c r="F110" s="322"/>
    </row>
    <row r="111" spans="2:6" ht="15">
      <c r="B111" s="322"/>
      <c r="C111" s="322"/>
      <c r="D111" s="372"/>
      <c r="E111" s="322"/>
      <c r="F111" s="322"/>
    </row>
    <row r="112" spans="2:6" ht="15">
      <c r="B112" s="322"/>
      <c r="C112" s="322"/>
      <c r="D112" s="372"/>
      <c r="E112" s="322"/>
      <c r="F112" s="322"/>
    </row>
    <row r="113" spans="2:6" ht="15">
      <c r="B113" s="322"/>
      <c r="C113" s="322"/>
      <c r="D113" s="372"/>
      <c r="E113" s="322"/>
      <c r="F113" s="322"/>
    </row>
    <row r="114" spans="2:6" ht="15">
      <c r="B114" s="322"/>
      <c r="C114" s="322"/>
      <c r="D114" s="372"/>
      <c r="E114" s="322"/>
      <c r="F114" s="322"/>
    </row>
    <row r="115" spans="2:6" ht="15">
      <c r="B115" s="322"/>
      <c r="C115" s="322"/>
      <c r="D115" s="372"/>
      <c r="E115" s="322"/>
      <c r="F115" s="322"/>
    </row>
    <row r="116" spans="2:6" ht="15">
      <c r="B116" s="322"/>
      <c r="C116" s="322"/>
      <c r="D116" s="372"/>
      <c r="E116" s="322"/>
      <c r="F116" s="322"/>
    </row>
    <row r="117" spans="2:6" ht="15">
      <c r="B117" s="322"/>
      <c r="C117" s="322"/>
      <c r="D117" s="372"/>
      <c r="E117" s="322"/>
      <c r="F117" s="322"/>
    </row>
    <row r="118" spans="2:6" ht="15">
      <c r="B118" s="322"/>
      <c r="C118" s="322"/>
      <c r="D118" s="372"/>
      <c r="E118" s="322"/>
      <c r="F118" s="322"/>
    </row>
    <row r="119" spans="2:6" ht="15">
      <c r="B119" s="322"/>
      <c r="C119" s="322"/>
      <c r="D119" s="372"/>
      <c r="E119" s="322"/>
      <c r="F119" s="322"/>
    </row>
    <row r="120" spans="2:6" ht="15">
      <c r="B120" s="322"/>
      <c r="C120" s="322"/>
      <c r="D120" s="372"/>
      <c r="E120" s="322"/>
      <c r="F120" s="322"/>
    </row>
    <row r="121" spans="2:6" ht="15">
      <c r="B121" s="322"/>
      <c r="C121" s="322"/>
      <c r="D121" s="372"/>
      <c r="E121" s="322"/>
      <c r="F121" s="322"/>
    </row>
    <row r="122" spans="2:6" ht="15">
      <c r="B122" s="322"/>
      <c r="C122" s="322"/>
      <c r="D122" s="372"/>
      <c r="E122" s="322"/>
      <c r="F122" s="322"/>
    </row>
    <row r="123" spans="2:6" ht="15">
      <c r="B123" s="322"/>
      <c r="C123" s="322"/>
      <c r="D123" s="372"/>
      <c r="E123" s="322"/>
      <c r="F123" s="322"/>
    </row>
    <row r="124" spans="2:6" ht="15">
      <c r="B124" s="322"/>
      <c r="C124" s="322"/>
      <c r="D124" s="372"/>
      <c r="E124" s="322"/>
      <c r="F124" s="322"/>
    </row>
    <row r="125" spans="2:6" ht="15">
      <c r="B125" s="322"/>
      <c r="C125" s="322"/>
      <c r="D125" s="372"/>
      <c r="E125" s="322"/>
      <c r="F125" s="322"/>
    </row>
    <row r="126" spans="2:6" ht="15">
      <c r="B126" s="322"/>
      <c r="C126" s="322"/>
      <c r="D126" s="372"/>
      <c r="E126" s="322"/>
      <c r="F126" s="322"/>
    </row>
    <row r="127" spans="2:6" ht="15">
      <c r="B127" s="322"/>
      <c r="C127" s="322"/>
      <c r="D127" s="372"/>
      <c r="E127" s="322"/>
      <c r="F127" s="322"/>
    </row>
    <row r="128" spans="2:6" ht="15">
      <c r="B128" s="322"/>
      <c r="C128" s="322"/>
      <c r="D128" s="372"/>
      <c r="E128" s="322"/>
      <c r="F128" s="322"/>
    </row>
    <row r="129" spans="2:6" ht="15">
      <c r="B129" s="322"/>
      <c r="C129" s="322"/>
      <c r="D129" s="372"/>
      <c r="E129" s="322"/>
      <c r="F129" s="322"/>
    </row>
    <row r="130" spans="2:6" ht="15">
      <c r="B130" s="322"/>
      <c r="C130" s="322"/>
      <c r="D130" s="372"/>
      <c r="E130" s="322"/>
      <c r="F130" s="322"/>
    </row>
    <row r="131" spans="2:6" ht="15">
      <c r="B131" s="322"/>
      <c r="C131" s="322"/>
      <c r="D131" s="372"/>
      <c r="E131" s="322"/>
      <c r="F131" s="322"/>
    </row>
    <row r="132" spans="2:6" ht="15">
      <c r="B132" s="322"/>
      <c r="C132" s="322"/>
      <c r="D132" s="372"/>
      <c r="E132" s="322"/>
      <c r="F132" s="322"/>
    </row>
    <row r="133" spans="2:6" ht="15">
      <c r="B133" s="322"/>
      <c r="C133" s="322"/>
      <c r="D133" s="372"/>
      <c r="E133" s="322"/>
      <c r="F133" s="322"/>
    </row>
    <row r="134" spans="2:6" ht="15">
      <c r="B134" s="322"/>
      <c r="C134" s="322"/>
      <c r="D134" s="372"/>
      <c r="E134" s="322"/>
      <c r="F134" s="322"/>
    </row>
    <row r="135" spans="2:6" ht="15">
      <c r="B135" s="322"/>
      <c r="C135" s="322"/>
      <c r="D135" s="372"/>
      <c r="E135" s="322"/>
      <c r="F135" s="322"/>
    </row>
    <row r="136" spans="2:6" ht="15">
      <c r="B136" s="322"/>
      <c r="C136" s="322"/>
      <c r="D136" s="372"/>
      <c r="E136" s="322"/>
      <c r="F136" s="322"/>
    </row>
    <row r="137" spans="2:6" ht="15">
      <c r="B137" s="322"/>
      <c r="C137" s="322"/>
      <c r="D137" s="372"/>
      <c r="E137" s="322"/>
      <c r="F137" s="322"/>
    </row>
    <row r="138" spans="2:6" ht="15">
      <c r="B138" s="322"/>
      <c r="C138" s="322"/>
      <c r="D138" s="372"/>
      <c r="E138" s="322"/>
      <c r="F138" s="322"/>
    </row>
    <row r="139" spans="2:6" ht="15">
      <c r="B139" s="322"/>
      <c r="C139" s="322"/>
      <c r="D139" s="372"/>
      <c r="E139" s="322"/>
      <c r="F139" s="322"/>
    </row>
    <row r="140" spans="2:6" ht="15">
      <c r="B140" s="322"/>
      <c r="C140" s="322"/>
      <c r="D140" s="372"/>
      <c r="E140" s="322"/>
      <c r="F140" s="322"/>
    </row>
    <row r="141" spans="2:6" ht="15">
      <c r="B141" s="322"/>
      <c r="C141" s="322"/>
      <c r="D141" s="372"/>
      <c r="E141" s="322"/>
      <c r="F141" s="322"/>
    </row>
    <row r="142" spans="2:6" ht="15">
      <c r="B142" s="322"/>
      <c r="C142" s="322"/>
      <c r="D142" s="372"/>
      <c r="E142" s="322"/>
      <c r="F142" s="322"/>
    </row>
    <row r="143" spans="2:6" ht="15">
      <c r="B143" s="322"/>
      <c r="C143" s="322"/>
      <c r="D143" s="372"/>
      <c r="E143" s="322"/>
      <c r="F143" s="322"/>
    </row>
    <row r="144" spans="2:6" ht="15">
      <c r="B144" s="322"/>
      <c r="C144" s="322"/>
      <c r="D144" s="372"/>
      <c r="E144" s="322"/>
      <c r="F144" s="322"/>
    </row>
    <row r="145" spans="2:6" ht="15">
      <c r="B145" s="322"/>
      <c r="C145" s="322"/>
      <c r="D145" s="372"/>
      <c r="E145" s="322"/>
      <c r="F145" s="322"/>
    </row>
    <row r="146" spans="2:6" ht="15">
      <c r="B146" s="322"/>
      <c r="C146" s="322"/>
      <c r="D146" s="372"/>
      <c r="E146" s="322"/>
      <c r="F146" s="322"/>
    </row>
    <row r="147" spans="2:6" ht="15">
      <c r="B147" s="322"/>
      <c r="C147" s="322"/>
      <c r="D147" s="372"/>
      <c r="E147" s="322"/>
      <c r="F147" s="322"/>
    </row>
    <row r="148" spans="2:6" ht="15">
      <c r="B148" s="322"/>
      <c r="C148" s="322"/>
      <c r="D148" s="372"/>
      <c r="E148" s="322"/>
      <c r="F148" s="322"/>
    </row>
    <row r="149" spans="2:6" ht="15">
      <c r="B149" s="322"/>
      <c r="C149" s="322"/>
      <c r="D149" s="372"/>
      <c r="E149" s="322"/>
      <c r="F149" s="322"/>
    </row>
    <row r="150" spans="2:6" ht="15">
      <c r="B150" s="322"/>
      <c r="C150" s="322"/>
      <c r="D150" s="372"/>
      <c r="E150" s="322"/>
      <c r="F150" s="322"/>
    </row>
    <row r="151" spans="2:6" ht="15">
      <c r="B151" s="322"/>
      <c r="C151" s="322"/>
      <c r="D151" s="372"/>
      <c r="E151" s="322"/>
      <c r="F151" s="322"/>
    </row>
    <row r="152" spans="2:6" ht="15">
      <c r="B152" s="322"/>
      <c r="C152" s="322"/>
      <c r="D152" s="372"/>
      <c r="E152" s="322"/>
      <c r="F152" s="322"/>
    </row>
    <row r="153" spans="2:6" ht="15">
      <c r="B153" s="322"/>
      <c r="C153" s="322"/>
      <c r="D153" s="372"/>
      <c r="E153" s="322"/>
      <c r="F153" s="322"/>
    </row>
    <row r="154" spans="2:6" ht="15">
      <c r="B154" s="322"/>
      <c r="C154" s="322"/>
      <c r="D154" s="372"/>
      <c r="E154" s="322"/>
      <c r="F154" s="322"/>
    </row>
    <row r="155" spans="2:6" ht="15">
      <c r="B155" s="322"/>
      <c r="C155" s="322"/>
      <c r="D155" s="372"/>
      <c r="E155" s="322"/>
      <c r="F155" s="322"/>
    </row>
    <row r="156" spans="2:6" ht="15">
      <c r="B156" s="322"/>
      <c r="C156" s="322"/>
      <c r="D156" s="372"/>
      <c r="E156" s="322"/>
      <c r="F156" s="322"/>
    </row>
    <row r="157" spans="2:6" ht="15">
      <c r="B157" s="322"/>
      <c r="C157" s="322"/>
      <c r="D157" s="372"/>
      <c r="E157" s="322"/>
      <c r="F157" s="322"/>
    </row>
    <row r="158" spans="2:6" ht="15">
      <c r="B158" s="322"/>
      <c r="C158" s="322"/>
      <c r="D158" s="372"/>
      <c r="E158" s="322"/>
      <c r="F158" s="322"/>
    </row>
    <row r="159" spans="2:6" ht="15">
      <c r="B159" s="322"/>
      <c r="C159" s="322"/>
      <c r="D159" s="372"/>
      <c r="E159" s="322"/>
      <c r="F159" s="322"/>
    </row>
    <row r="160" spans="2:6" ht="15">
      <c r="B160" s="322"/>
      <c r="C160" s="322"/>
      <c r="D160" s="372"/>
      <c r="E160" s="322"/>
      <c r="F160" s="322"/>
    </row>
    <row r="161" spans="2:6" ht="15">
      <c r="B161" s="322"/>
      <c r="C161" s="322"/>
      <c r="D161" s="372"/>
      <c r="E161" s="322"/>
      <c r="F161" s="322"/>
    </row>
    <row r="162" spans="2:6" ht="15">
      <c r="B162" s="322"/>
      <c r="C162" s="322"/>
      <c r="D162" s="372"/>
      <c r="E162" s="322"/>
      <c r="F162" s="322"/>
    </row>
    <row r="163" spans="2:6" ht="15">
      <c r="B163" s="322"/>
      <c r="C163" s="322"/>
      <c r="D163" s="372"/>
      <c r="E163" s="322"/>
      <c r="F163" s="322"/>
    </row>
    <row r="164" spans="2:6" ht="15">
      <c r="B164" s="322"/>
      <c r="C164" s="322"/>
      <c r="D164" s="372"/>
      <c r="E164" s="322"/>
      <c r="F164" s="322"/>
    </row>
    <row r="165" spans="2:6" ht="15">
      <c r="B165" s="322"/>
      <c r="C165" s="322"/>
      <c r="D165" s="372"/>
      <c r="E165" s="322"/>
      <c r="F165" s="322"/>
    </row>
    <row r="166" spans="2:6" ht="15">
      <c r="B166" s="322"/>
      <c r="C166" s="322"/>
      <c r="D166" s="372"/>
      <c r="E166" s="322"/>
      <c r="F166" s="322"/>
    </row>
    <row r="167" spans="2:6" ht="15">
      <c r="B167" s="322"/>
      <c r="C167" s="322"/>
      <c r="D167" s="372"/>
      <c r="E167" s="322"/>
      <c r="F167" s="322"/>
    </row>
    <row r="168" spans="2:6" ht="15">
      <c r="B168" s="322"/>
      <c r="C168" s="322"/>
      <c r="D168" s="372"/>
      <c r="E168" s="322"/>
      <c r="F168" s="322"/>
    </row>
    <row r="169" spans="2:6" ht="15">
      <c r="B169" s="322"/>
      <c r="C169" s="322"/>
      <c r="D169" s="372"/>
      <c r="E169" s="322"/>
      <c r="F169" s="322"/>
    </row>
    <row r="170" spans="2:6" ht="15">
      <c r="B170" s="322"/>
      <c r="C170" s="322"/>
      <c r="D170" s="372"/>
      <c r="E170" s="322"/>
      <c r="F170" s="322"/>
    </row>
    <row r="171" spans="2:6" ht="15">
      <c r="B171" s="322"/>
      <c r="C171" s="322"/>
      <c r="D171" s="372"/>
      <c r="E171" s="322"/>
      <c r="F171" s="322"/>
    </row>
    <row r="172" spans="2:6" ht="15">
      <c r="B172" s="322"/>
      <c r="C172" s="322"/>
      <c r="D172" s="372"/>
      <c r="E172" s="322"/>
      <c r="F172" s="322"/>
    </row>
    <row r="173" spans="2:6" ht="15">
      <c r="B173" s="322"/>
      <c r="C173" s="322"/>
      <c r="D173" s="372"/>
      <c r="E173" s="322"/>
      <c r="F173" s="322"/>
    </row>
    <row r="174" spans="2:6" ht="15">
      <c r="B174" s="322"/>
      <c r="C174" s="322"/>
      <c r="D174" s="372"/>
      <c r="E174" s="322"/>
      <c r="F174" s="322"/>
    </row>
    <row r="175" spans="2:6" ht="15">
      <c r="B175" s="322"/>
      <c r="C175" s="322"/>
      <c r="D175" s="372"/>
      <c r="E175" s="322"/>
      <c r="F175" s="322"/>
    </row>
    <row r="176" spans="2:6" ht="15">
      <c r="B176" s="322"/>
      <c r="C176" s="322"/>
      <c r="D176" s="372"/>
      <c r="E176" s="322"/>
      <c r="F176" s="322"/>
    </row>
    <row r="177" spans="2:6" ht="15">
      <c r="B177" s="322"/>
      <c r="C177" s="322"/>
      <c r="D177" s="372"/>
      <c r="E177" s="322"/>
      <c r="F177" s="322"/>
    </row>
    <row r="178" spans="2:6" ht="15">
      <c r="B178" s="322"/>
      <c r="C178" s="322"/>
      <c r="D178" s="372"/>
      <c r="E178" s="322"/>
      <c r="F178" s="322"/>
    </row>
    <row r="179" spans="2:6" ht="15">
      <c r="B179" s="322"/>
      <c r="C179" s="322"/>
      <c r="D179" s="372"/>
      <c r="E179" s="322"/>
      <c r="F179" s="322"/>
    </row>
    <row r="180" spans="2:6" ht="15">
      <c r="B180" s="322"/>
      <c r="C180" s="322"/>
      <c r="D180" s="372"/>
      <c r="E180" s="322"/>
      <c r="F180" s="322"/>
    </row>
    <row r="181" spans="2:6" ht="15">
      <c r="B181" s="322"/>
      <c r="C181" s="322"/>
      <c r="D181" s="372"/>
      <c r="E181" s="322"/>
      <c r="F181" s="322"/>
    </row>
    <row r="182" spans="2:6" ht="15">
      <c r="B182" s="322"/>
      <c r="C182" s="322"/>
      <c r="D182" s="372"/>
      <c r="E182" s="322"/>
      <c r="F182" s="322"/>
    </row>
    <row r="183" spans="2:6" ht="15">
      <c r="B183" s="322"/>
      <c r="C183" s="322"/>
      <c r="D183" s="372"/>
      <c r="E183" s="322"/>
      <c r="F183" s="322"/>
    </row>
    <row r="184" spans="2:6" ht="15">
      <c r="B184" s="322"/>
      <c r="C184" s="322"/>
      <c r="D184" s="372"/>
      <c r="E184" s="322"/>
      <c r="F184" s="322"/>
    </row>
    <row r="185" spans="2:6" ht="15">
      <c r="B185" s="322"/>
      <c r="C185" s="322"/>
      <c r="D185" s="372"/>
      <c r="E185" s="322"/>
      <c r="F185" s="322"/>
    </row>
    <row r="186" spans="2:6" ht="15">
      <c r="B186" s="322"/>
      <c r="C186" s="322"/>
      <c r="D186" s="372"/>
      <c r="E186" s="322"/>
      <c r="F186" s="322"/>
    </row>
    <row r="187" spans="2:6" ht="15">
      <c r="B187" s="322"/>
      <c r="C187" s="322"/>
      <c r="D187" s="372"/>
      <c r="E187" s="322"/>
      <c r="F187" s="322"/>
    </row>
    <row r="188" spans="2:6" ht="15">
      <c r="B188" s="322"/>
      <c r="C188" s="322"/>
      <c r="D188" s="372"/>
      <c r="E188" s="322"/>
      <c r="F188" s="322"/>
    </row>
    <row r="189" spans="2:6" ht="15">
      <c r="B189" s="322"/>
      <c r="C189" s="322"/>
      <c r="D189" s="372"/>
      <c r="E189" s="322"/>
      <c r="F189" s="322"/>
    </row>
    <row r="190" spans="2:6" ht="15">
      <c r="B190" s="322"/>
      <c r="C190" s="322"/>
      <c r="D190" s="372"/>
      <c r="E190" s="322"/>
      <c r="F190" s="322"/>
    </row>
    <row r="191" spans="2:6" ht="15">
      <c r="B191" s="322"/>
      <c r="C191" s="322"/>
      <c r="D191" s="372"/>
      <c r="E191" s="322"/>
      <c r="F191" s="322"/>
    </row>
    <row r="192" spans="2:6" ht="15">
      <c r="B192" s="322"/>
      <c r="C192" s="322"/>
      <c r="D192" s="372"/>
      <c r="E192" s="322"/>
      <c r="F192" s="322"/>
    </row>
    <row r="193" spans="2:6" ht="15">
      <c r="B193" s="322"/>
      <c r="C193" s="322"/>
      <c r="D193" s="372"/>
      <c r="E193" s="322"/>
      <c r="F193" s="322"/>
    </row>
    <row r="194" spans="2:6" ht="15">
      <c r="B194" s="322"/>
      <c r="C194" s="322"/>
      <c r="D194" s="372"/>
      <c r="E194" s="322"/>
      <c r="F194" s="322"/>
    </row>
    <row r="195" spans="2:6" ht="15">
      <c r="B195" s="322"/>
      <c r="C195" s="322"/>
      <c r="D195" s="372"/>
      <c r="E195" s="322"/>
      <c r="F195" s="322"/>
    </row>
    <row r="196" spans="2:6" ht="15">
      <c r="B196" s="322"/>
      <c r="C196" s="322"/>
      <c r="D196" s="372"/>
      <c r="E196" s="322"/>
      <c r="F196" s="322"/>
    </row>
    <row r="197" spans="2:6" ht="15">
      <c r="B197" s="322"/>
      <c r="C197" s="322"/>
      <c r="D197" s="372"/>
      <c r="E197" s="322"/>
      <c r="F197" s="322"/>
    </row>
    <row r="198" spans="2:6" ht="15">
      <c r="B198" s="322"/>
      <c r="C198" s="322"/>
      <c r="D198" s="372"/>
      <c r="E198" s="322"/>
      <c r="F198" s="322"/>
    </row>
    <row r="199" spans="2:6" ht="15">
      <c r="B199" s="322"/>
      <c r="C199" s="322"/>
      <c r="D199" s="372"/>
      <c r="E199" s="322"/>
      <c r="F199" s="322"/>
    </row>
    <row r="200" spans="2:6" ht="15">
      <c r="B200" s="322"/>
      <c r="C200" s="322"/>
      <c r="D200" s="372"/>
      <c r="E200" s="322"/>
      <c r="F200" s="322"/>
    </row>
    <row r="201" spans="2:6" ht="15">
      <c r="B201" s="322"/>
      <c r="C201" s="322"/>
      <c r="D201" s="372"/>
      <c r="E201" s="322"/>
      <c r="F201" s="322"/>
    </row>
    <row r="202" spans="2:6" ht="15">
      <c r="B202" s="322"/>
      <c r="C202" s="322"/>
      <c r="D202" s="372"/>
      <c r="E202" s="322"/>
      <c r="F202" s="322"/>
    </row>
    <row r="203" spans="2:6" ht="15">
      <c r="B203" s="322"/>
      <c r="C203" s="322"/>
      <c r="D203" s="372"/>
      <c r="E203" s="322"/>
      <c r="F203" s="322"/>
    </row>
    <row r="204" spans="2:6" ht="15">
      <c r="B204" s="322"/>
      <c r="C204" s="322"/>
      <c r="D204" s="372"/>
      <c r="E204" s="322"/>
      <c r="F204" s="322"/>
    </row>
    <row r="205" spans="2:6" ht="15">
      <c r="B205" s="322"/>
      <c r="C205" s="322"/>
      <c r="D205" s="372"/>
      <c r="E205" s="322"/>
      <c r="F205" s="322"/>
    </row>
    <row r="206" spans="2:6" ht="15">
      <c r="B206" s="322"/>
      <c r="C206" s="322"/>
      <c r="D206" s="372"/>
      <c r="E206" s="322"/>
      <c r="F206" s="322"/>
    </row>
    <row r="207" spans="2:6" ht="15">
      <c r="B207" s="322"/>
      <c r="C207" s="322"/>
      <c r="D207" s="372"/>
      <c r="E207" s="322"/>
      <c r="F207" s="322"/>
    </row>
    <row r="208" spans="2:6" ht="15">
      <c r="B208" s="322"/>
      <c r="C208" s="322"/>
      <c r="D208" s="372"/>
      <c r="E208" s="322"/>
      <c r="F208" s="322"/>
    </row>
    <row r="209" spans="2:6" ht="15">
      <c r="B209" s="322"/>
      <c r="C209" s="322"/>
      <c r="D209" s="372"/>
      <c r="E209" s="322"/>
      <c r="F209" s="322"/>
    </row>
    <row r="210" spans="2:6" ht="15">
      <c r="B210" s="322"/>
      <c r="C210" s="322"/>
      <c r="D210" s="372"/>
      <c r="E210" s="322"/>
      <c r="F210" s="322"/>
    </row>
    <row r="211" spans="2:6" ht="15">
      <c r="B211" s="322"/>
      <c r="C211" s="322"/>
      <c r="D211" s="372"/>
      <c r="E211" s="322"/>
      <c r="F211" s="322"/>
    </row>
    <row r="212" spans="2:6" ht="15">
      <c r="B212" s="322"/>
      <c r="C212" s="322"/>
      <c r="D212" s="372"/>
      <c r="E212" s="322"/>
      <c r="F212" s="322"/>
    </row>
    <row r="213" spans="2:6" ht="15">
      <c r="B213" s="322"/>
      <c r="C213" s="322"/>
      <c r="D213" s="372"/>
      <c r="E213" s="322"/>
      <c r="F213" s="322"/>
    </row>
    <row r="214" spans="2:6" ht="15">
      <c r="B214" s="322"/>
      <c r="C214" s="322"/>
      <c r="D214" s="372"/>
      <c r="E214" s="322"/>
      <c r="F214" s="322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4.140625" style="325" customWidth="1"/>
    <col min="2" max="2" width="10.8515625" style="342" customWidth="1"/>
    <col min="3" max="3" width="10.7109375" style="342" customWidth="1"/>
    <col min="4" max="4" width="0.85546875" style="377" customWidth="1"/>
    <col min="5" max="5" width="10.8515625" style="342" customWidth="1"/>
    <col min="6" max="6" width="10.7109375" style="342" customWidth="1"/>
    <col min="7" max="7" width="5.421875" style="377" customWidth="1"/>
    <col min="8" max="16384" width="9.140625" style="345" customWidth="1"/>
  </cols>
  <sheetData>
    <row r="1" spans="1:7" s="319" customFormat="1" ht="12.75">
      <c r="A1" s="399" t="s">
        <v>313</v>
      </c>
      <c r="B1" s="343"/>
      <c r="C1" s="343"/>
      <c r="D1" s="369"/>
      <c r="E1" s="343"/>
      <c r="F1" s="343"/>
      <c r="G1" s="369"/>
    </row>
    <row r="2" spans="1:7" s="319" customFormat="1" ht="12.75" customHeight="1">
      <c r="A2" s="326"/>
      <c r="B2" s="369"/>
      <c r="C2" s="369"/>
      <c r="D2" s="369"/>
      <c r="E2" s="369"/>
      <c r="F2" s="369"/>
      <c r="G2" s="369"/>
    </row>
    <row r="3" spans="1:7" s="319" customFormat="1" ht="25.5" customHeight="1">
      <c r="A3" s="326"/>
      <c r="B3" s="411" t="s">
        <v>293</v>
      </c>
      <c r="C3" s="412"/>
      <c r="D3" s="370"/>
      <c r="E3" s="413" t="s">
        <v>340</v>
      </c>
      <c r="F3" s="414"/>
      <c r="G3" s="369"/>
    </row>
    <row r="4" spans="1:7" ht="36">
      <c r="A4" s="400" t="s">
        <v>295</v>
      </c>
      <c r="B4" s="402" t="s">
        <v>338</v>
      </c>
      <c r="C4" s="403" t="s">
        <v>339</v>
      </c>
      <c r="D4" s="338"/>
      <c r="E4" s="402" t="s">
        <v>338</v>
      </c>
      <c r="F4" s="403" t="s">
        <v>339</v>
      </c>
      <c r="G4" s="374"/>
    </row>
    <row r="5" spans="1:7" ht="12.75">
      <c r="A5" s="398"/>
      <c r="B5" s="328"/>
      <c r="C5" s="328"/>
      <c r="D5" s="328"/>
      <c r="E5" s="328"/>
      <c r="F5" s="328"/>
      <c r="G5" s="328"/>
    </row>
    <row r="6" spans="1:7" ht="12.75">
      <c r="A6" s="9" t="s">
        <v>314</v>
      </c>
      <c r="B6" s="332">
        <v>1406152</v>
      </c>
      <c r="C6" s="332">
        <v>591</v>
      </c>
      <c r="D6" s="328"/>
      <c r="E6" s="332">
        <v>1516463</v>
      </c>
      <c r="F6" s="332">
        <v>1674</v>
      </c>
      <c r="G6" s="328"/>
    </row>
    <row r="7" spans="1:7" ht="12.75">
      <c r="A7" s="347"/>
      <c r="B7" s="332"/>
      <c r="C7" s="332"/>
      <c r="D7" s="328"/>
      <c r="E7" s="332"/>
      <c r="F7" s="332"/>
      <c r="G7" s="328"/>
    </row>
    <row r="8" spans="1:7" ht="12.75">
      <c r="A8" s="396" t="s">
        <v>315</v>
      </c>
      <c r="B8" s="325">
        <v>835352</v>
      </c>
      <c r="C8" s="325">
        <v>32802</v>
      </c>
      <c r="D8" s="330"/>
      <c r="E8" s="325">
        <v>904060</v>
      </c>
      <c r="F8" s="325">
        <f>38786</f>
        <v>38786</v>
      </c>
      <c r="G8" s="330"/>
    </row>
    <row r="9" spans="1:7" ht="12.75">
      <c r="A9" s="396" t="s">
        <v>316</v>
      </c>
      <c r="B9" s="325">
        <v>249934</v>
      </c>
      <c r="C9" s="325">
        <v>3910</v>
      </c>
      <c r="D9" s="330"/>
      <c r="E9" s="325">
        <v>266484</v>
      </c>
      <c r="F9" s="325">
        <f>129+784+224+2680</f>
        <v>3817</v>
      </c>
      <c r="G9" s="330"/>
    </row>
    <row r="10" spans="1:7" ht="12.75">
      <c r="A10" s="396" t="s">
        <v>317</v>
      </c>
      <c r="B10" s="325">
        <v>223419</v>
      </c>
      <c r="C10" s="325"/>
      <c r="D10" s="330"/>
      <c r="E10" s="325">
        <f>247600+756</f>
        <v>248356</v>
      </c>
      <c r="F10" s="325"/>
      <c r="G10" s="330"/>
    </row>
    <row r="11" spans="1:7" ht="12.75">
      <c r="A11" s="396" t="s">
        <v>318</v>
      </c>
      <c r="B11" s="325">
        <v>37001</v>
      </c>
      <c r="C11" s="325"/>
      <c r="D11" s="330"/>
      <c r="E11" s="325">
        <v>35219</v>
      </c>
      <c r="F11" s="325"/>
      <c r="G11" s="330"/>
    </row>
    <row r="12" spans="1:7" ht="12.75">
      <c r="A12" s="396" t="s">
        <v>319</v>
      </c>
      <c r="B12" s="325">
        <v>42620</v>
      </c>
      <c r="C12" s="325"/>
      <c r="D12" s="330"/>
      <c r="E12" s="325">
        <v>59794</v>
      </c>
      <c r="F12" s="325"/>
      <c r="G12" s="330"/>
    </row>
    <row r="13" spans="1:7" ht="12.75">
      <c r="A13" s="396" t="s">
        <v>320</v>
      </c>
      <c r="B13" s="325">
        <v>101298</v>
      </c>
      <c r="C13" s="325">
        <v>475</v>
      </c>
      <c r="D13" s="330"/>
      <c r="E13" s="325">
        <v>122562</v>
      </c>
      <c r="F13" s="325">
        <f>380+49+73</f>
        <v>502</v>
      </c>
      <c r="G13" s="330"/>
    </row>
    <row r="14" spans="1:7" ht="12.75">
      <c r="A14" s="396" t="s">
        <v>321</v>
      </c>
      <c r="B14" s="325">
        <v>22540</v>
      </c>
      <c r="C14" s="325">
        <v>5</v>
      </c>
      <c r="D14" s="330"/>
      <c r="E14" s="325">
        <v>20323</v>
      </c>
      <c r="F14" s="325">
        <v>14</v>
      </c>
      <c r="G14" s="330"/>
    </row>
    <row r="15" spans="1:7" ht="13.5" thickBot="1">
      <c r="A15" s="350" t="s">
        <v>322</v>
      </c>
      <c r="B15" s="350">
        <f>+B6-B8-B9-B10-B11-B12+B13-B14</f>
        <v>96584</v>
      </c>
      <c r="C15" s="350"/>
      <c r="D15" s="375"/>
      <c r="E15" s="350">
        <f>+E6-E8-E9-E10-E11-E12+E13-E14</f>
        <v>104789</v>
      </c>
      <c r="F15" s="350"/>
      <c r="G15" s="375"/>
    </row>
    <row r="16" spans="2:7" ht="13.5" thickTop="1">
      <c r="B16" s="325"/>
      <c r="C16" s="325"/>
      <c r="D16" s="330"/>
      <c r="E16" s="325"/>
      <c r="F16" s="325"/>
      <c r="G16" s="330"/>
    </row>
    <row r="17" spans="1:7" ht="12.75">
      <c r="A17" s="396" t="s">
        <v>323</v>
      </c>
      <c r="B17" s="325">
        <v>3530</v>
      </c>
      <c r="C17" s="325"/>
      <c r="D17" s="330"/>
      <c r="E17" s="325">
        <v>2481</v>
      </c>
      <c r="F17" s="325"/>
      <c r="G17" s="330"/>
    </row>
    <row r="18" spans="1:7" ht="12.75">
      <c r="A18" s="396" t="s">
        <v>324</v>
      </c>
      <c r="B18" s="325">
        <v>2016</v>
      </c>
      <c r="C18" s="325"/>
      <c r="D18" s="330"/>
      <c r="E18" s="325">
        <v>4087</v>
      </c>
      <c r="F18" s="325"/>
      <c r="G18" s="330"/>
    </row>
    <row r="19" spans="1:7" ht="12.75">
      <c r="A19" s="396" t="s">
        <v>325</v>
      </c>
      <c r="B19" s="325">
        <v>33609</v>
      </c>
      <c r="C19" s="325">
        <v>503</v>
      </c>
      <c r="D19" s="330"/>
      <c r="E19" s="325">
        <v>31853</v>
      </c>
      <c r="F19" s="325">
        <v>305</v>
      </c>
      <c r="G19" s="330"/>
    </row>
    <row r="20" spans="1:7" ht="12.75">
      <c r="A20" s="396" t="s">
        <v>326</v>
      </c>
      <c r="B20" s="325">
        <v>-660</v>
      </c>
      <c r="C20" s="325"/>
      <c r="D20" s="330"/>
      <c r="E20" s="325">
        <v>-932</v>
      </c>
      <c r="F20" s="325"/>
      <c r="G20" s="330"/>
    </row>
    <row r="21" spans="1:7" ht="13.5" thickBot="1">
      <c r="A21" s="336" t="s">
        <v>327</v>
      </c>
      <c r="B21" s="336">
        <f>+B15+B17+B18-B19+B20</f>
        <v>67861</v>
      </c>
      <c r="C21" s="336"/>
      <c r="D21" s="328"/>
      <c r="E21" s="336">
        <f>+E15+E17+E18-E19+E20</f>
        <v>78572</v>
      </c>
      <c r="F21" s="336"/>
      <c r="G21" s="328"/>
    </row>
    <row r="22" spans="2:7" ht="13.5" thickTop="1">
      <c r="B22" s="325"/>
      <c r="C22" s="325"/>
      <c r="D22" s="330"/>
      <c r="E22" s="325"/>
      <c r="F22" s="325"/>
      <c r="G22" s="330"/>
    </row>
    <row r="23" spans="1:7" ht="12.75">
      <c r="A23" s="396" t="s">
        <v>328</v>
      </c>
      <c r="B23" s="325">
        <v>25787</v>
      </c>
      <c r="C23" s="325"/>
      <c r="D23" s="328"/>
      <c r="E23" s="325">
        <f>32305+7</f>
        <v>32312</v>
      </c>
      <c r="F23" s="325"/>
      <c r="G23" s="330"/>
    </row>
    <row r="24" spans="2:7" ht="12.75">
      <c r="B24" s="325"/>
      <c r="C24" s="325"/>
      <c r="D24" s="330"/>
      <c r="E24" s="325"/>
      <c r="F24" s="325"/>
      <c r="G24" s="330"/>
    </row>
    <row r="25" spans="1:7" ht="13.5" thickBot="1">
      <c r="A25" s="336" t="s">
        <v>329</v>
      </c>
      <c r="B25" s="336">
        <f>+B21-B23</f>
        <v>42074</v>
      </c>
      <c r="C25" s="336"/>
      <c r="D25" s="328"/>
      <c r="E25" s="336">
        <f>+E21-E23</f>
        <v>46260</v>
      </c>
      <c r="F25" s="336"/>
      <c r="G25" s="328"/>
    </row>
    <row r="26" spans="1:7" ht="13.5" thickTop="1">
      <c r="A26" s="352"/>
      <c r="B26" s="328"/>
      <c r="C26" s="328"/>
      <c r="D26" s="328"/>
      <c r="E26" s="328"/>
      <c r="F26" s="328"/>
      <c r="G26" s="328"/>
    </row>
    <row r="27" spans="1:7" ht="12.75">
      <c r="A27" s="401" t="s">
        <v>330</v>
      </c>
      <c r="B27" s="330"/>
      <c r="C27" s="330"/>
      <c r="D27" s="330"/>
      <c r="E27" s="330"/>
      <c r="F27" s="330"/>
      <c r="G27" s="330"/>
    </row>
    <row r="28" spans="1:7" ht="25.5">
      <c r="A28" s="401" t="s">
        <v>331</v>
      </c>
      <c r="B28" s="325"/>
      <c r="C28" s="325"/>
      <c r="D28" s="330"/>
      <c r="E28" s="325"/>
      <c r="F28" s="325"/>
      <c r="G28" s="330"/>
    </row>
    <row r="29" spans="2:7" ht="12.75">
      <c r="B29" s="325"/>
      <c r="C29" s="325"/>
      <c r="D29" s="330"/>
      <c r="E29" s="325"/>
      <c r="F29" s="325"/>
      <c r="G29" s="330"/>
    </row>
    <row r="30" spans="1:7" ht="13.5" thickBot="1">
      <c r="A30" s="336" t="s">
        <v>332</v>
      </c>
      <c r="B30" s="336">
        <f>+B25+B28</f>
        <v>42074</v>
      </c>
      <c r="C30" s="336"/>
      <c r="D30" s="328"/>
      <c r="E30" s="336">
        <f>+E25+E28</f>
        <v>46260</v>
      </c>
      <c r="F30" s="336"/>
      <c r="G30" s="328"/>
    </row>
    <row r="31" spans="1:7" ht="13.5" thickTop="1">
      <c r="A31" s="355"/>
      <c r="B31" s="328"/>
      <c r="C31" s="328"/>
      <c r="D31" s="328"/>
      <c r="E31" s="328"/>
      <c r="F31" s="328"/>
      <c r="G31" s="328"/>
    </row>
    <row r="32" spans="1:7" ht="12.75">
      <c r="A32" s="9" t="s">
        <v>333</v>
      </c>
      <c r="B32" s="328"/>
      <c r="C32" s="328"/>
      <c r="D32" s="328"/>
      <c r="E32" s="328"/>
      <c r="F32" s="328"/>
      <c r="G32" s="328"/>
    </row>
    <row r="33" spans="1:7" ht="12.75">
      <c r="A33" s="9" t="s">
        <v>334</v>
      </c>
      <c r="B33" s="332">
        <f>+B30-B34</f>
        <v>42008</v>
      </c>
      <c r="C33" s="332"/>
      <c r="D33" s="328"/>
      <c r="E33" s="332">
        <f>+E30-E34</f>
        <v>46290</v>
      </c>
      <c r="F33" s="332"/>
      <c r="G33" s="328"/>
    </row>
    <row r="34" spans="1:7" ht="12.75">
      <c r="A34" s="9" t="s">
        <v>335</v>
      </c>
      <c r="B34" s="332">
        <v>66</v>
      </c>
      <c r="C34" s="332"/>
      <c r="D34" s="328"/>
      <c r="E34" s="332">
        <v>-30</v>
      </c>
      <c r="F34" s="332"/>
      <c r="G34" s="328"/>
    </row>
    <row r="35" spans="1:7" ht="12.75">
      <c r="A35" s="9"/>
      <c r="B35" s="332"/>
      <c r="C35" s="332"/>
      <c r="D35" s="328"/>
      <c r="E35" s="332"/>
      <c r="F35" s="332"/>
      <c r="G35" s="328"/>
    </row>
    <row r="36" spans="1:7" ht="12.75">
      <c r="A36" s="9" t="s">
        <v>336</v>
      </c>
      <c r="B36" s="367">
        <v>0.113</v>
      </c>
      <c r="C36" s="367"/>
      <c r="D36" s="376"/>
      <c r="E36" s="367">
        <v>0.124</v>
      </c>
      <c r="F36" s="367"/>
      <c r="G36" s="376"/>
    </row>
    <row r="37" spans="1:7" ht="12.75">
      <c r="A37" s="9" t="s">
        <v>337</v>
      </c>
      <c r="B37" s="367">
        <v>0.113</v>
      </c>
      <c r="C37" s="367"/>
      <c r="D37" s="376"/>
      <c r="E37" s="367">
        <v>0.124</v>
      </c>
      <c r="F37" s="367"/>
      <c r="G37" s="376"/>
    </row>
    <row r="38" spans="2:7" ht="12.75">
      <c r="B38" s="325"/>
      <c r="C38" s="325"/>
      <c r="D38" s="330"/>
      <c r="E38" s="325"/>
      <c r="F38" s="325"/>
      <c r="G38" s="330"/>
    </row>
    <row r="39" spans="2:7" ht="12.75">
      <c r="B39" s="325"/>
      <c r="C39" s="325"/>
      <c r="D39" s="330"/>
      <c r="E39" s="325"/>
      <c r="F39" s="325"/>
      <c r="G39" s="330"/>
    </row>
    <row r="40" spans="2:7" ht="12.75">
      <c r="B40" s="325"/>
      <c r="C40" s="325"/>
      <c r="D40" s="330"/>
      <c r="E40" s="325"/>
      <c r="F40" s="325"/>
      <c r="G40" s="330"/>
    </row>
    <row r="41" spans="1:7" ht="12.75">
      <c r="A41" s="379"/>
      <c r="B41" s="325"/>
      <c r="C41" s="325"/>
      <c r="D41" s="330"/>
      <c r="E41" s="325"/>
      <c r="F41" s="325"/>
      <c r="G41" s="330"/>
    </row>
    <row r="42" spans="1:7" ht="12.75">
      <c r="A42" s="379"/>
      <c r="B42" s="325"/>
      <c r="C42" s="325"/>
      <c r="D42" s="330"/>
      <c r="E42" s="325"/>
      <c r="F42" s="325"/>
      <c r="G42" s="330"/>
    </row>
    <row r="43" spans="2:7" ht="12.75">
      <c r="B43" s="325"/>
      <c r="C43" s="325"/>
      <c r="D43" s="330"/>
      <c r="E43" s="325"/>
      <c r="F43" s="325"/>
      <c r="G43" s="330"/>
    </row>
    <row r="44" spans="2:7" ht="12.75">
      <c r="B44" s="325"/>
      <c r="C44" s="325"/>
      <c r="D44" s="330"/>
      <c r="E44" s="325"/>
      <c r="F44" s="325"/>
      <c r="G44" s="330"/>
    </row>
    <row r="45" spans="2:7" ht="12.75">
      <c r="B45" s="325"/>
      <c r="C45" s="325"/>
      <c r="D45" s="330"/>
      <c r="E45" s="325"/>
      <c r="F45" s="325"/>
      <c r="G45" s="330"/>
    </row>
    <row r="46" spans="2:7" ht="12.75">
      <c r="B46" s="325"/>
      <c r="C46" s="325"/>
      <c r="D46" s="330"/>
      <c r="E46" s="325"/>
      <c r="F46" s="325"/>
      <c r="G46" s="330"/>
    </row>
    <row r="47" spans="2:7" ht="12.75">
      <c r="B47" s="325"/>
      <c r="C47" s="325"/>
      <c r="D47" s="330"/>
      <c r="E47" s="325"/>
      <c r="F47" s="325"/>
      <c r="G47" s="330"/>
    </row>
    <row r="48" spans="2:7" ht="12.75">
      <c r="B48" s="325"/>
      <c r="C48" s="325"/>
      <c r="D48" s="330"/>
      <c r="E48" s="325"/>
      <c r="F48" s="325"/>
      <c r="G48" s="330"/>
    </row>
    <row r="49" spans="2:7" ht="12.75">
      <c r="B49" s="325"/>
      <c r="C49" s="325"/>
      <c r="D49" s="330"/>
      <c r="E49" s="325"/>
      <c r="F49" s="325"/>
      <c r="G49" s="330"/>
    </row>
    <row r="50" spans="2:7" ht="12.75">
      <c r="B50" s="325"/>
      <c r="C50" s="325"/>
      <c r="D50" s="330"/>
      <c r="E50" s="325"/>
      <c r="F50" s="325"/>
      <c r="G50" s="330"/>
    </row>
    <row r="51" spans="2:7" ht="12.75">
      <c r="B51" s="325"/>
      <c r="C51" s="325"/>
      <c r="D51" s="330"/>
      <c r="E51" s="325"/>
      <c r="F51" s="325"/>
      <c r="G51" s="330"/>
    </row>
    <row r="52" spans="2:7" ht="12.75">
      <c r="B52" s="325"/>
      <c r="C52" s="325"/>
      <c r="D52" s="330"/>
      <c r="E52" s="325"/>
      <c r="F52" s="325"/>
      <c r="G52" s="330"/>
    </row>
    <row r="53" spans="2:7" ht="12.75">
      <c r="B53" s="325"/>
      <c r="C53" s="325"/>
      <c r="D53" s="330"/>
      <c r="E53" s="325"/>
      <c r="F53" s="325"/>
      <c r="G53" s="330"/>
    </row>
    <row r="54" spans="2:7" ht="12.75">
      <c r="B54" s="325"/>
      <c r="C54" s="325"/>
      <c r="D54" s="330"/>
      <c r="E54" s="325"/>
      <c r="F54" s="325"/>
      <c r="G54" s="330"/>
    </row>
    <row r="55" spans="2:7" ht="12.75">
      <c r="B55" s="325"/>
      <c r="C55" s="325"/>
      <c r="D55" s="330"/>
      <c r="E55" s="325"/>
      <c r="F55" s="325"/>
      <c r="G55" s="330"/>
    </row>
    <row r="56" spans="2:7" ht="12.75">
      <c r="B56" s="325"/>
      <c r="C56" s="325"/>
      <c r="D56" s="330"/>
      <c r="E56" s="325"/>
      <c r="F56" s="325"/>
      <c r="G56" s="330"/>
    </row>
    <row r="57" spans="2:7" ht="12.75">
      <c r="B57" s="325"/>
      <c r="C57" s="325"/>
      <c r="D57" s="330"/>
      <c r="E57" s="325"/>
      <c r="F57" s="325"/>
      <c r="G57" s="330"/>
    </row>
    <row r="58" spans="2:7" ht="12.75">
      <c r="B58" s="325"/>
      <c r="C58" s="325"/>
      <c r="D58" s="330"/>
      <c r="E58" s="325"/>
      <c r="F58" s="325"/>
      <c r="G58" s="330"/>
    </row>
    <row r="59" spans="2:7" ht="12.75">
      <c r="B59" s="325"/>
      <c r="C59" s="325"/>
      <c r="D59" s="330"/>
      <c r="E59" s="325"/>
      <c r="F59" s="325"/>
      <c r="G59" s="330"/>
    </row>
    <row r="60" spans="2:7" ht="12.75">
      <c r="B60" s="325"/>
      <c r="C60" s="325"/>
      <c r="D60" s="330"/>
      <c r="E60" s="325"/>
      <c r="F60" s="325"/>
      <c r="G60" s="330"/>
    </row>
    <row r="61" spans="2:7" ht="12.75">
      <c r="B61" s="325"/>
      <c r="C61" s="325"/>
      <c r="D61" s="330"/>
      <c r="E61" s="325"/>
      <c r="F61" s="325"/>
      <c r="G61" s="330"/>
    </row>
    <row r="62" spans="2:7" ht="12.75">
      <c r="B62" s="325"/>
      <c r="C62" s="325"/>
      <c r="D62" s="330"/>
      <c r="E62" s="325"/>
      <c r="F62" s="325"/>
      <c r="G62" s="330"/>
    </row>
    <row r="63" spans="2:7" ht="12.75">
      <c r="B63" s="325"/>
      <c r="C63" s="325"/>
      <c r="D63" s="330"/>
      <c r="E63" s="325"/>
      <c r="F63" s="325"/>
      <c r="G63" s="330"/>
    </row>
    <row r="64" spans="2:7" ht="12.75">
      <c r="B64" s="325"/>
      <c r="C64" s="325"/>
      <c r="D64" s="330"/>
      <c r="E64" s="325"/>
      <c r="F64" s="325"/>
      <c r="G64" s="330"/>
    </row>
    <row r="65" spans="2:7" ht="12.75">
      <c r="B65" s="325"/>
      <c r="C65" s="325"/>
      <c r="D65" s="330"/>
      <c r="E65" s="325"/>
      <c r="F65" s="325"/>
      <c r="G65" s="330"/>
    </row>
    <row r="66" spans="2:7" ht="12.75">
      <c r="B66" s="325"/>
      <c r="C66" s="325"/>
      <c r="D66" s="330"/>
      <c r="E66" s="325"/>
      <c r="F66" s="325"/>
      <c r="G66" s="330"/>
    </row>
    <row r="67" spans="2:7" ht="12.75">
      <c r="B67" s="325"/>
      <c r="C67" s="325"/>
      <c r="D67" s="330"/>
      <c r="E67" s="325"/>
      <c r="F67" s="325"/>
      <c r="G67" s="330"/>
    </row>
    <row r="68" spans="2:7" ht="12.75">
      <c r="B68" s="325"/>
      <c r="C68" s="325"/>
      <c r="D68" s="330"/>
      <c r="E68" s="325"/>
      <c r="F68" s="325"/>
      <c r="G68" s="330"/>
    </row>
    <row r="69" spans="2:7" ht="12.75">
      <c r="B69" s="325"/>
      <c r="C69" s="325"/>
      <c r="D69" s="330"/>
      <c r="E69" s="325"/>
      <c r="F69" s="325"/>
      <c r="G69" s="330"/>
    </row>
    <row r="70" spans="2:7" ht="12.75">
      <c r="B70" s="325"/>
      <c r="C70" s="325"/>
      <c r="D70" s="330"/>
      <c r="E70" s="325"/>
      <c r="F70" s="325"/>
      <c r="G70" s="330"/>
    </row>
    <row r="71" spans="2:7" ht="12.75">
      <c r="B71" s="325"/>
      <c r="C71" s="325"/>
      <c r="D71" s="330"/>
      <c r="E71" s="325"/>
      <c r="F71" s="325"/>
      <c r="G71" s="330"/>
    </row>
    <row r="72" spans="2:7" ht="12.75">
      <c r="B72" s="325"/>
      <c r="C72" s="325"/>
      <c r="D72" s="330"/>
      <c r="E72" s="325"/>
      <c r="F72" s="325"/>
      <c r="G72" s="330"/>
    </row>
    <row r="73" spans="2:7" ht="12.75">
      <c r="B73" s="325"/>
      <c r="C73" s="325"/>
      <c r="D73" s="330"/>
      <c r="E73" s="325"/>
      <c r="F73" s="325"/>
      <c r="G73" s="330"/>
    </row>
    <row r="74" spans="2:7" ht="12.75">
      <c r="B74" s="325"/>
      <c r="C74" s="325"/>
      <c r="D74" s="330"/>
      <c r="E74" s="325"/>
      <c r="F74" s="325"/>
      <c r="G74" s="330"/>
    </row>
    <row r="75" spans="2:7" ht="12.75">
      <c r="B75" s="325"/>
      <c r="C75" s="325"/>
      <c r="D75" s="330"/>
      <c r="E75" s="325"/>
      <c r="F75" s="325"/>
      <c r="G75" s="330"/>
    </row>
    <row r="76" spans="2:7" ht="12.75">
      <c r="B76" s="325"/>
      <c r="C76" s="325"/>
      <c r="D76" s="330"/>
      <c r="E76" s="325"/>
      <c r="F76" s="325"/>
      <c r="G76" s="330"/>
    </row>
    <row r="77" spans="2:7" ht="12.75">
      <c r="B77" s="325"/>
      <c r="C77" s="325"/>
      <c r="D77" s="330"/>
      <c r="E77" s="325"/>
      <c r="F77" s="325"/>
      <c r="G77" s="330"/>
    </row>
    <row r="78" spans="2:7" ht="12.75">
      <c r="B78" s="325"/>
      <c r="C78" s="325"/>
      <c r="D78" s="330"/>
      <c r="E78" s="325"/>
      <c r="F78" s="325"/>
      <c r="G78" s="330"/>
    </row>
    <row r="79" spans="2:7" ht="12.75">
      <c r="B79" s="325"/>
      <c r="C79" s="325"/>
      <c r="D79" s="330"/>
      <c r="E79" s="325"/>
      <c r="F79" s="325"/>
      <c r="G79" s="330"/>
    </row>
    <row r="80" spans="2:7" ht="12.75">
      <c r="B80" s="325"/>
      <c r="C80" s="325"/>
      <c r="D80" s="330"/>
      <c r="E80" s="325"/>
      <c r="F80" s="325"/>
      <c r="G80" s="330"/>
    </row>
    <row r="81" spans="2:7" ht="12.75">
      <c r="B81" s="325"/>
      <c r="C81" s="325"/>
      <c r="D81" s="330"/>
      <c r="E81" s="325"/>
      <c r="F81" s="325"/>
      <c r="G81" s="330"/>
    </row>
    <row r="82" spans="2:7" ht="12.75">
      <c r="B82" s="325"/>
      <c r="C82" s="325"/>
      <c r="D82" s="330"/>
      <c r="E82" s="325"/>
      <c r="F82" s="325"/>
      <c r="G82" s="330"/>
    </row>
    <row r="83" spans="2:7" ht="12.75">
      <c r="B83" s="325"/>
      <c r="C83" s="325"/>
      <c r="D83" s="330"/>
      <c r="E83" s="325"/>
      <c r="F83" s="325"/>
      <c r="G83" s="330"/>
    </row>
    <row r="84" spans="2:7" ht="12.75">
      <c r="B84" s="325"/>
      <c r="C84" s="325"/>
      <c r="D84" s="330"/>
      <c r="E84" s="325"/>
      <c r="F84" s="325"/>
      <c r="G84" s="330"/>
    </row>
    <row r="85" spans="2:7" ht="12.75">
      <c r="B85" s="325"/>
      <c r="C85" s="325"/>
      <c r="D85" s="330"/>
      <c r="E85" s="325"/>
      <c r="F85" s="325"/>
      <c r="G85" s="330"/>
    </row>
    <row r="86" spans="2:7" ht="12.75">
      <c r="B86" s="325"/>
      <c r="C86" s="325"/>
      <c r="D86" s="330"/>
      <c r="E86" s="325"/>
      <c r="F86" s="325"/>
      <c r="G86" s="330"/>
    </row>
    <row r="87" spans="2:7" ht="12.75">
      <c r="B87" s="325"/>
      <c r="C87" s="325"/>
      <c r="D87" s="330"/>
      <c r="E87" s="325"/>
      <c r="F87" s="325"/>
      <c r="G87" s="330"/>
    </row>
    <row r="88" spans="2:7" ht="12.75">
      <c r="B88" s="325"/>
      <c r="C88" s="325"/>
      <c r="D88" s="330"/>
      <c r="E88" s="325"/>
      <c r="F88" s="325"/>
      <c r="G88" s="330"/>
    </row>
    <row r="89" spans="2:7" ht="12.75">
      <c r="B89" s="325"/>
      <c r="C89" s="325"/>
      <c r="D89" s="330"/>
      <c r="E89" s="325"/>
      <c r="F89" s="325"/>
      <c r="G89" s="330"/>
    </row>
    <row r="90" spans="2:7" ht="12.75">
      <c r="B90" s="325"/>
      <c r="C90" s="325"/>
      <c r="D90" s="330"/>
      <c r="E90" s="325"/>
      <c r="F90" s="325"/>
      <c r="G90" s="330"/>
    </row>
    <row r="91" spans="2:7" ht="12.75">
      <c r="B91" s="325"/>
      <c r="C91" s="325"/>
      <c r="D91" s="330"/>
      <c r="E91" s="325"/>
      <c r="F91" s="325"/>
      <c r="G91" s="330"/>
    </row>
    <row r="92" spans="2:7" ht="12.75">
      <c r="B92" s="325"/>
      <c r="C92" s="325"/>
      <c r="D92" s="330"/>
      <c r="E92" s="325"/>
      <c r="F92" s="325"/>
      <c r="G92" s="330"/>
    </row>
    <row r="93" spans="2:7" ht="12.75">
      <c r="B93" s="325"/>
      <c r="C93" s="325"/>
      <c r="D93" s="330"/>
      <c r="E93" s="325"/>
      <c r="F93" s="325"/>
      <c r="G93" s="330"/>
    </row>
    <row r="94" spans="2:7" ht="12.75">
      <c r="B94" s="325"/>
      <c r="C94" s="325"/>
      <c r="D94" s="330"/>
      <c r="E94" s="325"/>
      <c r="F94" s="325"/>
      <c r="G94" s="330"/>
    </row>
    <row r="95" spans="2:7" ht="12.75">
      <c r="B95" s="325"/>
      <c r="C95" s="325"/>
      <c r="D95" s="330"/>
      <c r="E95" s="325"/>
      <c r="F95" s="325"/>
      <c r="G95" s="330"/>
    </row>
    <row r="96" spans="2:7" ht="12.75">
      <c r="B96" s="325"/>
      <c r="C96" s="325"/>
      <c r="D96" s="330"/>
      <c r="E96" s="325"/>
      <c r="F96" s="325"/>
      <c r="G96" s="330"/>
    </row>
    <row r="97" spans="2:7" ht="12.75">
      <c r="B97" s="325"/>
      <c r="C97" s="325"/>
      <c r="D97" s="330"/>
      <c r="E97" s="325"/>
      <c r="F97" s="325"/>
      <c r="G97" s="330"/>
    </row>
    <row r="98" spans="2:7" ht="12.75">
      <c r="B98" s="325"/>
      <c r="C98" s="325"/>
      <c r="D98" s="330"/>
      <c r="E98" s="325"/>
      <c r="F98" s="325"/>
      <c r="G98" s="330"/>
    </row>
    <row r="99" spans="2:7" ht="12.75">
      <c r="B99" s="325"/>
      <c r="C99" s="325"/>
      <c r="D99" s="330"/>
      <c r="E99" s="325"/>
      <c r="F99" s="325"/>
      <c r="G99" s="330"/>
    </row>
    <row r="100" spans="2:7" ht="12.75">
      <c r="B100" s="325"/>
      <c r="C100" s="325"/>
      <c r="D100" s="330"/>
      <c r="E100" s="325"/>
      <c r="F100" s="325"/>
      <c r="G100" s="330"/>
    </row>
    <row r="101" spans="2:7" ht="12.75">
      <c r="B101" s="325"/>
      <c r="C101" s="325"/>
      <c r="D101" s="330"/>
      <c r="E101" s="325"/>
      <c r="F101" s="325"/>
      <c r="G101" s="330"/>
    </row>
    <row r="102" spans="2:7" ht="12.75">
      <c r="B102" s="325"/>
      <c r="C102" s="325"/>
      <c r="D102" s="330"/>
      <c r="E102" s="325"/>
      <c r="F102" s="325"/>
      <c r="G102" s="330"/>
    </row>
    <row r="103" spans="2:7" ht="12.75">
      <c r="B103" s="325"/>
      <c r="C103" s="325"/>
      <c r="D103" s="330"/>
      <c r="E103" s="325"/>
      <c r="F103" s="325"/>
      <c r="G103" s="330"/>
    </row>
    <row r="104" spans="2:7" ht="12.75">
      <c r="B104" s="325"/>
      <c r="C104" s="325"/>
      <c r="D104" s="330"/>
      <c r="E104" s="325"/>
      <c r="F104" s="325"/>
      <c r="G104" s="330"/>
    </row>
    <row r="105" spans="2:7" ht="12.75">
      <c r="B105" s="325"/>
      <c r="C105" s="325"/>
      <c r="D105" s="330"/>
      <c r="E105" s="325"/>
      <c r="F105" s="325"/>
      <c r="G105" s="330"/>
    </row>
    <row r="106" spans="2:7" ht="12.75">
      <c r="B106" s="325"/>
      <c r="C106" s="325"/>
      <c r="D106" s="330"/>
      <c r="E106" s="325"/>
      <c r="F106" s="325"/>
      <c r="G106" s="330"/>
    </row>
    <row r="107" spans="2:7" ht="12.75">
      <c r="B107" s="325"/>
      <c r="C107" s="325"/>
      <c r="D107" s="330"/>
      <c r="E107" s="325"/>
      <c r="F107" s="325"/>
      <c r="G107" s="330"/>
    </row>
    <row r="108" spans="2:7" ht="12.75">
      <c r="B108" s="325"/>
      <c r="C108" s="325"/>
      <c r="D108" s="330"/>
      <c r="E108" s="325"/>
      <c r="F108" s="325"/>
      <c r="G108" s="330"/>
    </row>
    <row r="109" spans="2:7" ht="12.75">
      <c r="B109" s="325"/>
      <c r="C109" s="325"/>
      <c r="D109" s="330"/>
      <c r="E109" s="325"/>
      <c r="F109" s="325"/>
      <c r="G109" s="330"/>
    </row>
    <row r="110" spans="2:7" ht="12.75">
      <c r="B110" s="325"/>
      <c r="C110" s="325"/>
      <c r="D110" s="330"/>
      <c r="E110" s="325"/>
      <c r="F110" s="325"/>
      <c r="G110" s="330"/>
    </row>
    <row r="111" spans="1:7" ht="12.75">
      <c r="A111" s="325" t="s">
        <v>272</v>
      </c>
      <c r="B111" s="325"/>
      <c r="C111" s="325"/>
      <c r="D111" s="330"/>
      <c r="E111" s="325"/>
      <c r="F111" s="325"/>
      <c r="G111" s="330"/>
    </row>
    <row r="112" spans="2:7" ht="12.75">
      <c r="B112" s="325"/>
      <c r="C112" s="325"/>
      <c r="D112" s="330"/>
      <c r="E112" s="325"/>
      <c r="F112" s="325"/>
      <c r="G112" s="330"/>
    </row>
    <row r="113" spans="1:7" ht="12.75">
      <c r="A113" s="332" t="s">
        <v>273</v>
      </c>
      <c r="B113" s="325"/>
      <c r="C113" s="325"/>
      <c r="D113" s="330"/>
      <c r="E113" s="325"/>
      <c r="F113" s="325"/>
      <c r="G113" s="330"/>
    </row>
    <row r="114" spans="2:7" ht="12.75">
      <c r="B114" s="325"/>
      <c r="C114" s="325"/>
      <c r="D114" s="330"/>
      <c r="E114" s="325"/>
      <c r="F114" s="325"/>
      <c r="G114" s="330"/>
    </row>
    <row r="115" spans="2:7" ht="12.75">
      <c r="B115" s="325"/>
      <c r="C115" s="325"/>
      <c r="D115" s="330"/>
      <c r="E115" s="325"/>
      <c r="F115" s="325"/>
      <c r="G115" s="330"/>
    </row>
    <row r="116" spans="2:7" ht="12.75">
      <c r="B116" s="325"/>
      <c r="C116" s="325"/>
      <c r="D116" s="330"/>
      <c r="E116" s="325"/>
      <c r="F116" s="325"/>
      <c r="G116" s="330"/>
    </row>
    <row r="117" spans="2:7" ht="12.75">
      <c r="B117" s="325"/>
      <c r="C117" s="325"/>
      <c r="D117" s="330"/>
      <c r="E117" s="325"/>
      <c r="F117" s="325"/>
      <c r="G117" s="330"/>
    </row>
    <row r="118" spans="2:7" ht="12.75">
      <c r="B118" s="325"/>
      <c r="C118" s="325"/>
      <c r="D118" s="330"/>
      <c r="E118" s="325"/>
      <c r="F118" s="325"/>
      <c r="G118" s="330"/>
    </row>
    <row r="119" spans="2:7" ht="12.75">
      <c r="B119" s="325"/>
      <c r="C119" s="325"/>
      <c r="D119" s="330"/>
      <c r="E119" s="325"/>
      <c r="F119" s="325"/>
      <c r="G119" s="330"/>
    </row>
    <row r="120" spans="2:7" ht="12.75">
      <c r="B120" s="325"/>
      <c r="C120" s="325"/>
      <c r="D120" s="330"/>
      <c r="E120" s="325"/>
      <c r="F120" s="325"/>
      <c r="G120" s="330"/>
    </row>
    <row r="121" spans="2:7" ht="12.75">
      <c r="B121" s="325"/>
      <c r="C121" s="325"/>
      <c r="D121" s="330"/>
      <c r="E121" s="325"/>
      <c r="F121" s="325"/>
      <c r="G121" s="330"/>
    </row>
    <row r="122" spans="2:7" ht="12.75">
      <c r="B122" s="325"/>
      <c r="C122" s="325"/>
      <c r="D122" s="330"/>
      <c r="E122" s="325"/>
      <c r="F122" s="325"/>
      <c r="G122" s="330"/>
    </row>
    <row r="123" spans="2:7" ht="12.75">
      <c r="B123" s="325"/>
      <c r="C123" s="325"/>
      <c r="D123" s="330"/>
      <c r="E123" s="325"/>
      <c r="F123" s="325"/>
      <c r="G123" s="330"/>
    </row>
    <row r="124" spans="2:7" ht="12.75">
      <c r="B124" s="325"/>
      <c r="C124" s="325"/>
      <c r="D124" s="330"/>
      <c r="E124" s="325"/>
      <c r="F124" s="325"/>
      <c r="G124" s="330"/>
    </row>
    <row r="125" spans="2:7" ht="12.75">
      <c r="B125" s="325"/>
      <c r="C125" s="325"/>
      <c r="D125" s="330"/>
      <c r="E125" s="325"/>
      <c r="F125" s="325"/>
      <c r="G125" s="330"/>
    </row>
    <row r="126" spans="2:7" ht="12.75">
      <c r="B126" s="325"/>
      <c r="C126" s="325"/>
      <c r="D126" s="330"/>
      <c r="E126" s="325"/>
      <c r="F126" s="325"/>
      <c r="G126" s="330"/>
    </row>
    <row r="127" spans="2:7" ht="12.75">
      <c r="B127" s="325"/>
      <c r="C127" s="325"/>
      <c r="D127" s="330"/>
      <c r="E127" s="325"/>
      <c r="F127" s="325"/>
      <c r="G127" s="330"/>
    </row>
    <row r="128" spans="2:7" ht="12.75">
      <c r="B128" s="325"/>
      <c r="C128" s="325"/>
      <c r="D128" s="330"/>
      <c r="E128" s="325"/>
      <c r="F128" s="325"/>
      <c r="G128" s="330"/>
    </row>
    <row r="129" spans="2:7" ht="12.75">
      <c r="B129" s="325"/>
      <c r="C129" s="325"/>
      <c r="D129" s="330"/>
      <c r="E129" s="325"/>
      <c r="F129" s="325"/>
      <c r="G129" s="330"/>
    </row>
    <row r="130" spans="2:7" ht="12.75">
      <c r="B130" s="325"/>
      <c r="C130" s="325"/>
      <c r="D130" s="330"/>
      <c r="E130" s="325"/>
      <c r="F130" s="325"/>
      <c r="G130" s="330"/>
    </row>
    <row r="131" spans="2:7" ht="12.75">
      <c r="B131" s="325"/>
      <c r="C131" s="325"/>
      <c r="D131" s="330"/>
      <c r="E131" s="325"/>
      <c r="F131" s="325"/>
      <c r="G131" s="330"/>
    </row>
    <row r="132" spans="2:7" ht="12.75">
      <c r="B132" s="325"/>
      <c r="C132" s="325"/>
      <c r="D132" s="330"/>
      <c r="E132" s="325"/>
      <c r="F132" s="325"/>
      <c r="G132" s="330"/>
    </row>
    <row r="133" spans="2:7" ht="12.75">
      <c r="B133" s="325"/>
      <c r="C133" s="325"/>
      <c r="D133" s="330"/>
      <c r="E133" s="325"/>
      <c r="F133" s="325"/>
      <c r="G133" s="330"/>
    </row>
    <row r="134" spans="2:7" ht="12.75">
      <c r="B134" s="325"/>
      <c r="C134" s="325"/>
      <c r="D134" s="330"/>
      <c r="E134" s="325"/>
      <c r="F134" s="325"/>
      <c r="G134" s="330"/>
    </row>
    <row r="135" spans="2:7" ht="12.75">
      <c r="B135" s="325"/>
      <c r="C135" s="325"/>
      <c r="D135" s="330"/>
      <c r="E135" s="325"/>
      <c r="F135" s="325"/>
      <c r="G135" s="330"/>
    </row>
    <row r="136" spans="2:7" ht="12.75">
      <c r="B136" s="325"/>
      <c r="C136" s="325"/>
      <c r="D136" s="330"/>
      <c r="E136" s="325"/>
      <c r="F136" s="325"/>
      <c r="G136" s="330"/>
    </row>
    <row r="137" spans="2:7" ht="12.75">
      <c r="B137" s="325"/>
      <c r="C137" s="325"/>
      <c r="D137" s="330"/>
      <c r="E137" s="325"/>
      <c r="F137" s="325"/>
      <c r="G137" s="330"/>
    </row>
    <row r="138" spans="2:7" ht="12.75">
      <c r="B138" s="325"/>
      <c r="C138" s="325"/>
      <c r="D138" s="330"/>
      <c r="E138" s="325"/>
      <c r="F138" s="325"/>
      <c r="G138" s="330"/>
    </row>
    <row r="139" spans="2:7" ht="12.75">
      <c r="B139" s="325"/>
      <c r="C139" s="325"/>
      <c r="D139" s="330"/>
      <c r="E139" s="325"/>
      <c r="F139" s="325"/>
      <c r="G139" s="330"/>
    </row>
    <row r="140" spans="2:7" ht="12.75">
      <c r="B140" s="325"/>
      <c r="C140" s="325"/>
      <c r="D140" s="330"/>
      <c r="E140" s="325"/>
      <c r="F140" s="325"/>
      <c r="G140" s="330"/>
    </row>
    <row r="141" spans="2:7" ht="12.75">
      <c r="B141" s="325"/>
      <c r="C141" s="325"/>
      <c r="D141" s="330"/>
      <c r="E141" s="325"/>
      <c r="F141" s="325"/>
      <c r="G141" s="330"/>
    </row>
    <row r="142" spans="2:7" ht="12.75">
      <c r="B142" s="325"/>
      <c r="C142" s="325"/>
      <c r="D142" s="330"/>
      <c r="E142" s="325"/>
      <c r="F142" s="325"/>
      <c r="G142" s="330"/>
    </row>
    <row r="143" spans="2:7" ht="12.75">
      <c r="B143" s="325"/>
      <c r="C143" s="325"/>
      <c r="D143" s="330"/>
      <c r="E143" s="325"/>
      <c r="F143" s="325"/>
      <c r="G143" s="330"/>
    </row>
    <row r="144" spans="2:7" ht="12.75">
      <c r="B144" s="325"/>
      <c r="C144" s="325"/>
      <c r="D144" s="330"/>
      <c r="E144" s="325"/>
      <c r="F144" s="325"/>
      <c r="G144" s="330"/>
    </row>
    <row r="145" spans="2:7" ht="12.75">
      <c r="B145" s="325"/>
      <c r="C145" s="325"/>
      <c r="D145" s="330"/>
      <c r="E145" s="325"/>
      <c r="F145" s="325"/>
      <c r="G145" s="330"/>
    </row>
    <row r="146" spans="2:7" ht="12.75">
      <c r="B146" s="325"/>
      <c r="C146" s="325"/>
      <c r="D146" s="330"/>
      <c r="E146" s="325"/>
      <c r="F146" s="325"/>
      <c r="G146" s="330"/>
    </row>
    <row r="147" spans="2:7" ht="12.75">
      <c r="B147" s="325"/>
      <c r="C147" s="325"/>
      <c r="D147" s="330"/>
      <c r="E147" s="325"/>
      <c r="F147" s="325"/>
      <c r="G147" s="330"/>
    </row>
    <row r="148" spans="2:7" ht="12.75">
      <c r="B148" s="325"/>
      <c r="C148" s="325"/>
      <c r="D148" s="330"/>
      <c r="E148" s="325"/>
      <c r="F148" s="325"/>
      <c r="G148" s="330"/>
    </row>
    <row r="149" spans="2:7" ht="12.75">
      <c r="B149" s="325"/>
      <c r="C149" s="325"/>
      <c r="D149" s="330"/>
      <c r="E149" s="325"/>
      <c r="F149" s="325"/>
      <c r="G149" s="330"/>
    </row>
    <row r="150" spans="2:7" ht="12.75">
      <c r="B150" s="325"/>
      <c r="C150" s="325"/>
      <c r="D150" s="330"/>
      <c r="E150" s="325"/>
      <c r="F150" s="325"/>
      <c r="G150" s="330"/>
    </row>
    <row r="151" spans="2:7" ht="12.75">
      <c r="B151" s="325"/>
      <c r="C151" s="325"/>
      <c r="D151" s="330"/>
      <c r="E151" s="325"/>
      <c r="F151" s="325"/>
      <c r="G151" s="330"/>
    </row>
    <row r="152" spans="2:7" ht="12.75">
      <c r="B152" s="325"/>
      <c r="C152" s="325"/>
      <c r="D152" s="330"/>
      <c r="E152" s="325"/>
      <c r="F152" s="325"/>
      <c r="G152" s="330"/>
    </row>
    <row r="153" spans="2:7" ht="12.75">
      <c r="B153" s="325"/>
      <c r="C153" s="325"/>
      <c r="D153" s="330"/>
      <c r="E153" s="325"/>
      <c r="F153" s="325"/>
      <c r="G153" s="330"/>
    </row>
    <row r="154" spans="2:7" ht="12.75">
      <c r="B154" s="325"/>
      <c r="C154" s="325"/>
      <c r="D154" s="330"/>
      <c r="E154" s="325"/>
      <c r="F154" s="325"/>
      <c r="G154" s="330"/>
    </row>
    <row r="155" spans="2:7" ht="12.75">
      <c r="B155" s="325"/>
      <c r="C155" s="325"/>
      <c r="D155" s="330"/>
      <c r="E155" s="325"/>
      <c r="F155" s="325"/>
      <c r="G155" s="330"/>
    </row>
    <row r="156" spans="2:7" ht="12.75">
      <c r="B156" s="325"/>
      <c r="C156" s="325"/>
      <c r="D156" s="330"/>
      <c r="E156" s="325"/>
      <c r="F156" s="325"/>
      <c r="G156" s="330"/>
    </row>
    <row r="157" spans="2:7" ht="12.75">
      <c r="B157" s="325"/>
      <c r="C157" s="325"/>
      <c r="D157" s="330"/>
      <c r="E157" s="325"/>
      <c r="F157" s="325"/>
      <c r="G157" s="330"/>
    </row>
    <row r="158" spans="2:7" ht="12.75">
      <c r="B158" s="325"/>
      <c r="C158" s="325"/>
      <c r="D158" s="330"/>
      <c r="E158" s="325"/>
      <c r="F158" s="325"/>
      <c r="G158" s="330"/>
    </row>
    <row r="159" spans="2:7" ht="12.75">
      <c r="B159" s="325"/>
      <c r="C159" s="325"/>
      <c r="D159" s="330"/>
      <c r="E159" s="325"/>
      <c r="F159" s="325"/>
      <c r="G159" s="330"/>
    </row>
    <row r="160" spans="2:7" ht="12.75">
      <c r="B160" s="325"/>
      <c r="C160" s="325"/>
      <c r="D160" s="330"/>
      <c r="E160" s="325"/>
      <c r="F160" s="325"/>
      <c r="G160" s="330"/>
    </row>
    <row r="161" spans="2:7" ht="12.75">
      <c r="B161" s="325"/>
      <c r="C161" s="325"/>
      <c r="D161" s="330"/>
      <c r="E161" s="325"/>
      <c r="F161" s="325"/>
      <c r="G161" s="330"/>
    </row>
    <row r="162" spans="2:7" ht="12.75">
      <c r="B162" s="325"/>
      <c r="C162" s="325"/>
      <c r="D162" s="330"/>
      <c r="E162" s="325"/>
      <c r="F162" s="325"/>
      <c r="G162" s="330"/>
    </row>
    <row r="163" spans="2:7" ht="12.75">
      <c r="B163" s="325"/>
      <c r="C163" s="325"/>
      <c r="D163" s="330"/>
      <c r="E163" s="325"/>
      <c r="F163" s="325"/>
      <c r="G163" s="330"/>
    </row>
    <row r="164" spans="2:7" ht="12.75">
      <c r="B164" s="325"/>
      <c r="C164" s="325"/>
      <c r="D164" s="330"/>
      <c r="E164" s="325"/>
      <c r="F164" s="325"/>
      <c r="G164" s="330"/>
    </row>
    <row r="165" spans="2:7" ht="12.75">
      <c r="B165" s="325"/>
      <c r="C165" s="325"/>
      <c r="D165" s="330"/>
      <c r="E165" s="325"/>
      <c r="F165" s="325"/>
      <c r="G165" s="330"/>
    </row>
    <row r="166" spans="2:7" ht="12.75">
      <c r="B166" s="325"/>
      <c r="C166" s="325"/>
      <c r="D166" s="330"/>
      <c r="E166" s="325"/>
      <c r="F166" s="325"/>
      <c r="G166" s="330"/>
    </row>
    <row r="167" spans="2:7" ht="12.75">
      <c r="B167" s="325"/>
      <c r="C167" s="325"/>
      <c r="D167" s="330"/>
      <c r="E167" s="325"/>
      <c r="F167" s="325"/>
      <c r="G167" s="330"/>
    </row>
    <row r="168" spans="2:7" ht="12.75">
      <c r="B168" s="325"/>
      <c r="C168" s="325"/>
      <c r="D168" s="330"/>
      <c r="E168" s="325"/>
      <c r="F168" s="325"/>
      <c r="G168" s="330"/>
    </row>
    <row r="169" spans="2:7" ht="12.75">
      <c r="B169" s="325"/>
      <c r="C169" s="325"/>
      <c r="D169" s="330"/>
      <c r="E169" s="325"/>
      <c r="F169" s="325"/>
      <c r="G169" s="330"/>
    </row>
    <row r="170" spans="2:7" ht="12.75">
      <c r="B170" s="325"/>
      <c r="C170" s="325"/>
      <c r="D170" s="330"/>
      <c r="E170" s="325"/>
      <c r="F170" s="325"/>
      <c r="G170" s="330"/>
    </row>
    <row r="171" spans="2:7" ht="12.75">
      <c r="B171" s="325"/>
      <c r="C171" s="325"/>
      <c r="D171" s="330"/>
      <c r="E171" s="325"/>
      <c r="F171" s="325"/>
      <c r="G171" s="330"/>
    </row>
    <row r="172" spans="2:7" ht="12.75">
      <c r="B172" s="325"/>
      <c r="C172" s="325"/>
      <c r="D172" s="330"/>
      <c r="E172" s="325"/>
      <c r="F172" s="325"/>
      <c r="G172" s="330"/>
    </row>
    <row r="173" spans="2:7" ht="12.75">
      <c r="B173" s="325"/>
      <c r="C173" s="325"/>
      <c r="D173" s="330"/>
      <c r="E173" s="325"/>
      <c r="F173" s="325"/>
      <c r="G173" s="330"/>
    </row>
    <row r="174" spans="2:7" ht="12.75">
      <c r="B174" s="325"/>
      <c r="C174" s="325"/>
      <c r="D174" s="330"/>
      <c r="E174" s="325"/>
      <c r="F174" s="325"/>
      <c r="G174" s="330"/>
    </row>
    <row r="175" spans="2:7" ht="12.75">
      <c r="B175" s="325"/>
      <c r="C175" s="325"/>
      <c r="D175" s="330"/>
      <c r="E175" s="325"/>
      <c r="F175" s="325"/>
      <c r="G175" s="330"/>
    </row>
    <row r="176" spans="2:7" ht="12.75">
      <c r="B176" s="325"/>
      <c r="C176" s="325"/>
      <c r="D176" s="330"/>
      <c r="E176" s="325"/>
      <c r="F176" s="325"/>
      <c r="G176" s="330"/>
    </row>
    <row r="177" spans="2:7" ht="12.75">
      <c r="B177" s="325"/>
      <c r="C177" s="325"/>
      <c r="D177" s="330"/>
      <c r="E177" s="325"/>
      <c r="F177" s="325"/>
      <c r="G177" s="330"/>
    </row>
    <row r="178" spans="2:7" ht="12.75">
      <c r="B178" s="325"/>
      <c r="C178" s="325"/>
      <c r="D178" s="330"/>
      <c r="E178" s="325"/>
      <c r="F178" s="325"/>
      <c r="G178" s="330"/>
    </row>
    <row r="179" spans="2:7" ht="12.75">
      <c r="B179" s="325"/>
      <c r="C179" s="325"/>
      <c r="D179" s="330"/>
      <c r="E179" s="325"/>
      <c r="F179" s="325"/>
      <c r="G179" s="330"/>
    </row>
    <row r="180" spans="2:7" ht="12.75">
      <c r="B180" s="325"/>
      <c r="C180" s="325"/>
      <c r="D180" s="330"/>
      <c r="E180" s="325"/>
      <c r="F180" s="325"/>
      <c r="G180" s="330"/>
    </row>
    <row r="181" spans="2:7" ht="12.75">
      <c r="B181" s="325"/>
      <c r="C181" s="325"/>
      <c r="D181" s="330"/>
      <c r="E181" s="325"/>
      <c r="F181" s="325"/>
      <c r="G181" s="330"/>
    </row>
    <row r="182" spans="2:7" ht="12.75">
      <c r="B182" s="325"/>
      <c r="C182" s="325"/>
      <c r="D182" s="330"/>
      <c r="E182" s="325"/>
      <c r="F182" s="325"/>
      <c r="G182" s="330"/>
    </row>
    <row r="183" spans="2:7" ht="12.75">
      <c r="B183" s="325"/>
      <c r="C183" s="325"/>
      <c r="D183" s="330"/>
      <c r="E183" s="325"/>
      <c r="F183" s="325"/>
      <c r="G183" s="330"/>
    </row>
    <row r="184" spans="2:7" ht="12.75">
      <c r="B184" s="325"/>
      <c r="C184" s="325"/>
      <c r="D184" s="330"/>
      <c r="E184" s="325"/>
      <c r="F184" s="325"/>
      <c r="G184" s="330"/>
    </row>
    <row r="185" spans="2:7" ht="12.75">
      <c r="B185" s="325"/>
      <c r="C185" s="325"/>
      <c r="D185" s="330"/>
      <c r="E185" s="325"/>
      <c r="F185" s="325"/>
      <c r="G185" s="330"/>
    </row>
    <row r="186" spans="2:7" ht="12.75">
      <c r="B186" s="325"/>
      <c r="C186" s="325"/>
      <c r="D186" s="330"/>
      <c r="E186" s="325"/>
      <c r="F186" s="325"/>
      <c r="G186" s="330"/>
    </row>
    <row r="187" spans="2:7" ht="12.75">
      <c r="B187" s="325"/>
      <c r="C187" s="325"/>
      <c r="D187" s="330"/>
      <c r="E187" s="325"/>
      <c r="F187" s="325"/>
      <c r="G187" s="330"/>
    </row>
    <row r="188" spans="2:7" ht="12.75">
      <c r="B188" s="325"/>
      <c r="C188" s="325"/>
      <c r="D188" s="330"/>
      <c r="E188" s="325"/>
      <c r="F188" s="325"/>
      <c r="G188" s="330"/>
    </row>
    <row r="189" spans="2:7" ht="12.75">
      <c r="B189" s="325"/>
      <c r="C189" s="325"/>
      <c r="D189" s="330"/>
      <c r="E189" s="325"/>
      <c r="F189" s="325"/>
      <c r="G189" s="330"/>
    </row>
    <row r="190" spans="2:7" ht="12.75">
      <c r="B190" s="325"/>
      <c r="C190" s="325"/>
      <c r="D190" s="330"/>
      <c r="E190" s="325"/>
      <c r="F190" s="325"/>
      <c r="G190" s="330"/>
    </row>
    <row r="191" spans="2:7" ht="12.75">
      <c r="B191" s="325"/>
      <c r="C191" s="325"/>
      <c r="D191" s="330"/>
      <c r="E191" s="325"/>
      <c r="F191" s="325"/>
      <c r="G191" s="330"/>
    </row>
    <row r="192" spans="2:7" ht="12.75">
      <c r="B192" s="325"/>
      <c r="C192" s="325"/>
      <c r="D192" s="330"/>
      <c r="E192" s="325"/>
      <c r="F192" s="325"/>
      <c r="G192" s="330"/>
    </row>
    <row r="193" spans="2:7" ht="12.75">
      <c r="B193" s="325"/>
      <c r="C193" s="325"/>
      <c r="D193" s="330"/>
      <c r="E193" s="325"/>
      <c r="F193" s="325"/>
      <c r="G193" s="330"/>
    </row>
    <row r="194" spans="2:7" ht="12.75">
      <c r="B194" s="325"/>
      <c r="C194" s="325"/>
      <c r="D194" s="330"/>
      <c r="E194" s="325"/>
      <c r="F194" s="325"/>
      <c r="G194" s="330"/>
    </row>
    <row r="195" spans="2:7" ht="12.75">
      <c r="B195" s="325"/>
      <c r="C195" s="325"/>
      <c r="D195" s="330"/>
      <c r="E195" s="325"/>
      <c r="F195" s="325"/>
      <c r="G195" s="330"/>
    </row>
    <row r="196" spans="2:7" ht="12.75">
      <c r="B196" s="325"/>
      <c r="C196" s="325"/>
      <c r="D196" s="330"/>
      <c r="E196" s="325"/>
      <c r="F196" s="325"/>
      <c r="G196" s="330"/>
    </row>
    <row r="197" spans="2:7" ht="12.75">
      <c r="B197" s="325"/>
      <c r="C197" s="325"/>
      <c r="D197" s="330"/>
      <c r="E197" s="325"/>
      <c r="F197" s="325"/>
      <c r="G197" s="330"/>
    </row>
    <row r="198" spans="2:7" ht="12.75">
      <c r="B198" s="325"/>
      <c r="C198" s="325"/>
      <c r="D198" s="330"/>
      <c r="E198" s="325"/>
      <c r="F198" s="325"/>
      <c r="G198" s="330"/>
    </row>
    <row r="199" spans="2:7" ht="12.75">
      <c r="B199" s="325"/>
      <c r="C199" s="325"/>
      <c r="D199" s="330"/>
      <c r="E199" s="325"/>
      <c r="F199" s="325"/>
      <c r="G199" s="330"/>
    </row>
    <row r="200" spans="2:7" ht="12.75">
      <c r="B200" s="325"/>
      <c r="C200" s="325"/>
      <c r="D200" s="330"/>
      <c r="E200" s="325"/>
      <c r="F200" s="325"/>
      <c r="G200" s="330"/>
    </row>
    <row r="201" spans="2:7" ht="12.75">
      <c r="B201" s="325"/>
      <c r="C201" s="325"/>
      <c r="D201" s="330"/>
      <c r="E201" s="325"/>
      <c r="F201" s="325"/>
      <c r="G201" s="330"/>
    </row>
    <row r="202" spans="2:7" ht="12.75">
      <c r="B202" s="325"/>
      <c r="C202" s="325"/>
      <c r="D202" s="330"/>
      <c r="E202" s="325"/>
      <c r="F202" s="325"/>
      <c r="G202" s="330"/>
    </row>
    <row r="203" spans="2:7" ht="12.75">
      <c r="B203" s="325"/>
      <c r="C203" s="325"/>
      <c r="D203" s="330"/>
      <c r="E203" s="325"/>
      <c r="F203" s="325"/>
      <c r="G203" s="330"/>
    </row>
    <row r="204" spans="2:7" ht="12.75">
      <c r="B204" s="325"/>
      <c r="C204" s="325"/>
      <c r="D204" s="330"/>
      <c r="E204" s="325"/>
      <c r="F204" s="325"/>
      <c r="G204" s="330"/>
    </row>
    <row r="205" spans="2:7" ht="12.75">
      <c r="B205" s="325"/>
      <c r="C205" s="325"/>
      <c r="D205" s="330"/>
      <c r="E205" s="325"/>
      <c r="F205" s="325"/>
      <c r="G205" s="330"/>
    </row>
    <row r="206" spans="2:7" ht="12.75">
      <c r="B206" s="325"/>
      <c r="C206" s="325"/>
      <c r="D206" s="330"/>
      <c r="E206" s="325"/>
      <c r="F206" s="325"/>
      <c r="G206" s="330"/>
    </row>
    <row r="207" spans="2:7" ht="12.75">
      <c r="B207" s="325"/>
      <c r="C207" s="325"/>
      <c r="D207" s="330"/>
      <c r="E207" s="325"/>
      <c r="F207" s="325"/>
      <c r="G207" s="330"/>
    </row>
    <row r="208" spans="2:7" ht="12.75">
      <c r="B208" s="325"/>
      <c r="C208" s="325"/>
      <c r="D208" s="330"/>
      <c r="E208" s="325"/>
      <c r="F208" s="325"/>
      <c r="G208" s="330"/>
    </row>
    <row r="209" spans="2:7" ht="12.75">
      <c r="B209" s="325"/>
      <c r="C209" s="325"/>
      <c r="D209" s="330"/>
      <c r="E209" s="325"/>
      <c r="F209" s="325"/>
      <c r="G209" s="330"/>
    </row>
    <row r="210" spans="2:7" ht="12.75">
      <c r="B210" s="325"/>
      <c r="C210" s="325"/>
      <c r="D210" s="330"/>
      <c r="E210" s="325"/>
      <c r="F210" s="325"/>
      <c r="G210" s="330"/>
    </row>
    <row r="211" spans="2:7" ht="12.75">
      <c r="B211" s="325"/>
      <c r="C211" s="325"/>
      <c r="D211" s="330"/>
      <c r="E211" s="325"/>
      <c r="F211" s="325"/>
      <c r="G211" s="330"/>
    </row>
    <row r="212" spans="2:7" ht="12.75">
      <c r="B212" s="325"/>
      <c r="C212" s="325"/>
      <c r="D212" s="330"/>
      <c r="E212" s="325"/>
      <c r="F212" s="325"/>
      <c r="G212" s="330"/>
    </row>
    <row r="213" spans="2:7" ht="12.75">
      <c r="B213" s="325"/>
      <c r="C213" s="325"/>
      <c r="D213" s="330"/>
      <c r="E213" s="325"/>
      <c r="F213" s="325"/>
      <c r="G213" s="330"/>
    </row>
    <row r="214" spans="2:7" ht="12.75">
      <c r="B214" s="325"/>
      <c r="C214" s="325"/>
      <c r="D214" s="330"/>
      <c r="E214" s="325"/>
      <c r="F214" s="325"/>
      <c r="G214" s="330"/>
    </row>
    <row r="215" spans="2:7" ht="12.75">
      <c r="B215" s="325"/>
      <c r="C215" s="325"/>
      <c r="D215" s="330"/>
      <c r="E215" s="325"/>
      <c r="F215" s="325"/>
      <c r="G215" s="330"/>
    </row>
    <row r="216" spans="2:7" ht="12.75">
      <c r="B216" s="325"/>
      <c r="C216" s="325"/>
      <c r="D216" s="330"/>
      <c r="E216" s="325"/>
      <c r="F216" s="325"/>
      <c r="G216" s="330"/>
    </row>
    <row r="217" spans="2:7" ht="12.75">
      <c r="B217" s="325"/>
      <c r="C217" s="325"/>
      <c r="D217" s="330"/>
      <c r="E217" s="325"/>
      <c r="F217" s="325"/>
      <c r="G217" s="330"/>
    </row>
    <row r="218" spans="2:7" ht="12.75">
      <c r="B218" s="325"/>
      <c r="C218" s="325"/>
      <c r="D218" s="330"/>
      <c r="E218" s="325"/>
      <c r="F218" s="325"/>
      <c r="G218" s="330"/>
    </row>
    <row r="219" spans="2:7" ht="12.75">
      <c r="B219" s="325"/>
      <c r="C219" s="325"/>
      <c r="D219" s="330"/>
      <c r="E219" s="325"/>
      <c r="F219" s="325"/>
      <c r="G219" s="330"/>
    </row>
    <row r="220" spans="2:7" ht="12.75">
      <c r="B220" s="325"/>
      <c r="C220" s="325"/>
      <c r="D220" s="330"/>
      <c r="E220" s="325"/>
      <c r="F220" s="325"/>
      <c r="G220" s="330"/>
    </row>
    <row r="221" spans="2:7" ht="12.75">
      <c r="B221" s="325"/>
      <c r="C221" s="325"/>
      <c r="D221" s="330"/>
      <c r="E221" s="325"/>
      <c r="F221" s="325"/>
      <c r="G221" s="330"/>
    </row>
    <row r="222" spans="2:7" ht="12.75">
      <c r="B222" s="325"/>
      <c r="C222" s="325"/>
      <c r="D222" s="330"/>
      <c r="E222" s="325"/>
      <c r="F222" s="325"/>
      <c r="G222" s="330"/>
    </row>
    <row r="223" spans="2:7" ht="12.75">
      <c r="B223" s="325"/>
      <c r="C223" s="325"/>
      <c r="D223" s="330"/>
      <c r="E223" s="325"/>
      <c r="F223" s="325"/>
      <c r="G223" s="330"/>
    </row>
    <row r="224" spans="2:7" ht="12.75">
      <c r="B224" s="325"/>
      <c r="C224" s="325"/>
      <c r="D224" s="330"/>
      <c r="E224" s="325"/>
      <c r="F224" s="325"/>
      <c r="G224" s="330"/>
    </row>
    <row r="225" spans="2:7" ht="12.75">
      <c r="B225" s="325"/>
      <c r="C225" s="325"/>
      <c r="D225" s="330"/>
      <c r="E225" s="325"/>
      <c r="F225" s="325"/>
      <c r="G225" s="330"/>
    </row>
    <row r="226" spans="2:7" ht="12.75">
      <c r="B226" s="325"/>
      <c r="C226" s="325"/>
      <c r="D226" s="330"/>
      <c r="E226" s="325"/>
      <c r="F226" s="325"/>
      <c r="G226" s="330"/>
    </row>
    <row r="227" spans="2:7" ht="12.75">
      <c r="B227" s="325"/>
      <c r="C227" s="325"/>
      <c r="D227" s="330"/>
      <c r="E227" s="325"/>
      <c r="F227" s="325"/>
      <c r="G227" s="330"/>
    </row>
    <row r="228" spans="2:7" ht="12.75">
      <c r="B228" s="325"/>
      <c r="C228" s="325"/>
      <c r="D228" s="330"/>
      <c r="E228" s="325"/>
      <c r="F228" s="325"/>
      <c r="G228" s="330"/>
    </row>
    <row r="229" spans="2:7" ht="12.75">
      <c r="B229" s="325"/>
      <c r="C229" s="325"/>
      <c r="D229" s="330"/>
      <c r="E229" s="325"/>
      <c r="F229" s="325"/>
      <c r="G229" s="330"/>
    </row>
    <row r="230" spans="2:7" ht="12.75">
      <c r="B230" s="325"/>
      <c r="C230" s="325"/>
      <c r="D230" s="330"/>
      <c r="E230" s="325"/>
      <c r="F230" s="325"/>
      <c r="G230" s="330"/>
    </row>
    <row r="231" spans="2:7" ht="12.75">
      <c r="B231" s="325"/>
      <c r="C231" s="325"/>
      <c r="D231" s="330"/>
      <c r="E231" s="325"/>
      <c r="F231" s="325"/>
      <c r="G231" s="330"/>
    </row>
    <row r="232" spans="2:7" ht="12.75">
      <c r="B232" s="325"/>
      <c r="C232" s="325"/>
      <c r="D232" s="330"/>
      <c r="E232" s="325"/>
      <c r="F232" s="325"/>
      <c r="G232" s="330"/>
    </row>
    <row r="233" spans="2:7" ht="12.75">
      <c r="B233" s="325"/>
      <c r="C233" s="325"/>
      <c r="D233" s="330"/>
      <c r="E233" s="325"/>
      <c r="F233" s="325"/>
      <c r="G233" s="330"/>
    </row>
    <row r="234" spans="2:7" ht="12.75">
      <c r="B234" s="325"/>
      <c r="C234" s="325"/>
      <c r="D234" s="330"/>
      <c r="E234" s="325"/>
      <c r="F234" s="325"/>
      <c r="G234" s="330"/>
    </row>
    <row r="235" spans="2:7" ht="12.75">
      <c r="B235" s="325"/>
      <c r="C235" s="325"/>
      <c r="D235" s="330"/>
      <c r="E235" s="325"/>
      <c r="F235" s="325"/>
      <c r="G235" s="330"/>
    </row>
    <row r="236" spans="2:7" ht="12.75">
      <c r="B236" s="325"/>
      <c r="C236" s="325"/>
      <c r="D236" s="330"/>
      <c r="E236" s="325"/>
      <c r="F236" s="325"/>
      <c r="G236" s="330"/>
    </row>
    <row r="237" spans="2:7" ht="12.75">
      <c r="B237" s="325"/>
      <c r="C237" s="325"/>
      <c r="D237" s="330"/>
      <c r="E237" s="325"/>
      <c r="F237" s="325"/>
      <c r="G237" s="330"/>
    </row>
    <row r="238" spans="2:7" ht="12.75">
      <c r="B238" s="325"/>
      <c r="C238" s="325"/>
      <c r="D238" s="330"/>
      <c r="E238" s="325"/>
      <c r="F238" s="325"/>
      <c r="G238" s="330"/>
    </row>
    <row r="239" spans="2:7" ht="12.75">
      <c r="B239" s="325"/>
      <c r="C239" s="325"/>
      <c r="D239" s="330"/>
      <c r="E239" s="325"/>
      <c r="F239" s="325"/>
      <c r="G239" s="330"/>
    </row>
    <row r="240" spans="2:7" ht="12.75">
      <c r="B240" s="325"/>
      <c r="C240" s="325"/>
      <c r="D240" s="330"/>
      <c r="E240" s="325"/>
      <c r="F240" s="325"/>
      <c r="G240" s="330"/>
    </row>
    <row r="241" spans="2:7" ht="12.75">
      <c r="B241" s="325"/>
      <c r="C241" s="325"/>
      <c r="D241" s="330"/>
      <c r="E241" s="325"/>
      <c r="F241" s="325"/>
      <c r="G241" s="330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52.421875" style="0" bestFit="1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397" t="s">
        <v>294</v>
      </c>
    </row>
    <row r="2" spans="1:4" ht="27" customHeight="1">
      <c r="A2" s="398" t="s">
        <v>295</v>
      </c>
      <c r="B2" s="421" t="s">
        <v>383</v>
      </c>
      <c r="C2" s="394" t="s">
        <v>311</v>
      </c>
      <c r="D2" s="362" t="s">
        <v>312</v>
      </c>
    </row>
    <row r="3" ht="12.75">
      <c r="A3" s="398"/>
    </row>
    <row r="4" spans="1:4" ht="12.75">
      <c r="A4" s="9" t="s">
        <v>296</v>
      </c>
      <c r="B4" s="332">
        <v>86110</v>
      </c>
      <c r="C4" s="332">
        <v>151887</v>
      </c>
      <c r="D4" s="332">
        <f>+B4-C4</f>
        <v>-65777</v>
      </c>
    </row>
    <row r="5" spans="2:4" ht="12.75">
      <c r="B5" s="325"/>
      <c r="C5" s="325"/>
      <c r="D5" s="325"/>
    </row>
    <row r="6" spans="1:4" ht="12.75">
      <c r="A6" s="396" t="s">
        <v>297</v>
      </c>
      <c r="B6" s="325">
        <v>1260</v>
      </c>
      <c r="C6" s="325"/>
      <c r="D6" s="325">
        <f>+B6-C6</f>
        <v>1260</v>
      </c>
    </row>
    <row r="7" spans="1:4" ht="12.75">
      <c r="A7" s="9" t="s">
        <v>298</v>
      </c>
      <c r="B7" s="332">
        <f>SUM(B6:B6)</f>
        <v>1260</v>
      </c>
      <c r="C7" s="332">
        <f>SUM(C6:C6)</f>
        <v>0</v>
      </c>
      <c r="D7" s="332">
        <f>SUM(D6:D6)</f>
        <v>1260</v>
      </c>
    </row>
    <row r="8" spans="2:4" ht="12.75">
      <c r="B8" s="325"/>
      <c r="C8" s="325"/>
      <c r="D8" s="325"/>
    </row>
    <row r="9" spans="1:4" ht="12.75">
      <c r="A9" s="396" t="s">
        <v>299</v>
      </c>
      <c r="B9" s="325">
        <v>-61943</v>
      </c>
      <c r="C9" s="325">
        <f>-85-22864</f>
        <v>-22949</v>
      </c>
      <c r="D9" s="325">
        <f>+B9-C9</f>
        <v>-38994</v>
      </c>
    </row>
    <row r="10" spans="1:4" ht="12.75">
      <c r="A10" s="396" t="s">
        <v>300</v>
      </c>
      <c r="B10" s="325">
        <v>-31363</v>
      </c>
      <c r="C10" s="325">
        <v>-122428</v>
      </c>
      <c r="D10" s="325">
        <f>+B10-C10</f>
        <v>91065</v>
      </c>
    </row>
    <row r="11" spans="1:4" ht="12.75">
      <c r="A11" s="396" t="s">
        <v>301</v>
      </c>
      <c r="B11" s="325">
        <v>-19179</v>
      </c>
      <c r="C11" s="325">
        <v>-20085</v>
      </c>
      <c r="D11" s="325">
        <f>+B11-C11</f>
        <v>906</v>
      </c>
    </row>
    <row r="12" spans="1:4" ht="12.75">
      <c r="A12" s="396" t="s">
        <v>302</v>
      </c>
      <c r="B12" s="325">
        <v>-936</v>
      </c>
      <c r="C12" s="325">
        <v>-894</v>
      </c>
      <c r="D12" s="325">
        <f>+B12-C12</f>
        <v>-42</v>
      </c>
    </row>
    <row r="13" spans="1:4" ht="12.75">
      <c r="A13" s="396" t="s">
        <v>303</v>
      </c>
      <c r="B13" s="325">
        <v>-1621</v>
      </c>
      <c r="C13" s="325">
        <v>-3905</v>
      </c>
      <c r="D13" s="325">
        <f>+B13-C13</f>
        <v>2284</v>
      </c>
    </row>
    <row r="14" spans="1:4" ht="12.75">
      <c r="A14" s="9" t="s">
        <v>304</v>
      </c>
      <c r="B14" s="332">
        <f>SUM(B9:B13)</f>
        <v>-115042</v>
      </c>
      <c r="C14" s="332">
        <f>SUM(C9:C13)</f>
        <v>-170261</v>
      </c>
      <c r="D14" s="332">
        <f>SUM(D9:D13)</f>
        <v>55219</v>
      </c>
    </row>
    <row r="15" spans="2:4" ht="12.75">
      <c r="B15" s="325"/>
      <c r="C15" s="325"/>
      <c r="D15" s="325"/>
    </row>
    <row r="16" spans="1:4" ht="12.75">
      <c r="A16" s="9" t="s">
        <v>305</v>
      </c>
      <c r="B16" s="332">
        <f>+B14+B7+B4</f>
        <v>-27672</v>
      </c>
      <c r="C16" s="332">
        <f>+C14+C7+C4</f>
        <v>-18374</v>
      </c>
      <c r="D16" s="332">
        <f>+D14+D7+D4</f>
        <v>-9298</v>
      </c>
    </row>
    <row r="17" spans="2:4" ht="12.75">
      <c r="B17" s="325"/>
      <c r="C17" s="325"/>
      <c r="D17" s="325"/>
    </row>
    <row r="18" spans="1:4" ht="12.75">
      <c r="A18" s="396" t="s">
        <v>306</v>
      </c>
      <c r="B18" s="325">
        <v>-160277</v>
      </c>
      <c r="C18" s="325">
        <v>-112768</v>
      </c>
      <c r="D18" s="325">
        <f>+B18-C18</f>
        <v>-47509</v>
      </c>
    </row>
    <row r="19" spans="1:4" ht="12.75">
      <c r="A19" s="396" t="s">
        <v>307</v>
      </c>
      <c r="B19" s="325">
        <v>-193550</v>
      </c>
      <c r="C19" s="325">
        <v>-191859</v>
      </c>
      <c r="D19" s="325">
        <f>+B19-C19</f>
        <v>-1691</v>
      </c>
    </row>
    <row r="20" spans="1:4" ht="12.75">
      <c r="A20" s="396" t="s">
        <v>302</v>
      </c>
      <c r="B20" s="325">
        <v>-5809</v>
      </c>
      <c r="C20" s="325">
        <v>-6745</v>
      </c>
      <c r="D20" s="325">
        <f>+B20-C20</f>
        <v>936</v>
      </c>
    </row>
    <row r="21" spans="1:4" ht="12.75">
      <c r="A21" s="396" t="s">
        <v>308</v>
      </c>
      <c r="B21" s="325">
        <v>-4532</v>
      </c>
      <c r="C21" s="325">
        <v>-6153</v>
      </c>
      <c r="D21" s="325">
        <f>+B21-C21</f>
        <v>1621</v>
      </c>
    </row>
    <row r="22" spans="1:4" ht="12.75">
      <c r="A22" s="9" t="s">
        <v>309</v>
      </c>
      <c r="B22" s="332">
        <f>SUM(B18:B21)</f>
        <v>-364168</v>
      </c>
      <c r="C22" s="332">
        <f>SUM(C18:C21)</f>
        <v>-317525</v>
      </c>
      <c r="D22" s="332">
        <f>SUM(D18:D21)</f>
        <v>-46643</v>
      </c>
    </row>
    <row r="23" spans="1:4" ht="13.5" thickBot="1">
      <c r="A23" s="396"/>
      <c r="B23" s="365"/>
      <c r="C23" s="365"/>
      <c r="D23" s="365"/>
    </row>
    <row r="24" spans="1:4" ht="13.5" thickBot="1">
      <c r="A24" s="364" t="s">
        <v>310</v>
      </c>
      <c r="B24" s="366">
        <f>+B22+B16</f>
        <v>-391840</v>
      </c>
      <c r="C24" s="366">
        <f>+C22+C16</f>
        <v>-335899</v>
      </c>
      <c r="D24" s="366">
        <f>+D22+D16</f>
        <v>-55941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2" customWidth="1"/>
    <col min="5" max="5" width="1.8515625" style="377" customWidth="1"/>
    <col min="6" max="7" width="12.8515625" style="342" customWidth="1"/>
    <col min="8" max="8" width="12.8515625" style="377" customWidth="1"/>
    <col min="9" max="9" width="13.57421875" style="325" customWidth="1"/>
    <col min="10" max="10" width="9.140625" style="325" customWidth="1"/>
    <col min="11" max="16384" width="9.140625" style="345" customWidth="1"/>
  </cols>
  <sheetData>
    <row r="1" spans="1:10" s="319" customFormat="1" ht="12.75">
      <c r="A1" s="378" t="s">
        <v>138</v>
      </c>
      <c r="B1" s="346"/>
      <c r="C1" s="343"/>
      <c r="D1" s="343"/>
      <c r="E1" s="369"/>
      <c r="F1" s="343"/>
      <c r="G1" s="343"/>
      <c r="H1" s="369"/>
      <c r="I1" s="318"/>
      <c r="J1" s="318"/>
    </row>
    <row r="2" spans="1:10" s="319" customFormat="1" ht="12.75">
      <c r="A2" s="326"/>
      <c r="B2" s="346"/>
      <c r="C2" s="343"/>
      <c r="D2" s="343"/>
      <c r="E2" s="369"/>
      <c r="F2" s="343"/>
      <c r="G2" s="343"/>
      <c r="H2" s="369"/>
      <c r="I2" s="318"/>
      <c r="J2" s="318"/>
    </row>
    <row r="3" spans="1:10" s="319" customFormat="1" ht="12.75" customHeight="1">
      <c r="A3" s="326"/>
      <c r="B3" s="346"/>
      <c r="C3" s="414" t="s">
        <v>291</v>
      </c>
      <c r="D3" s="414"/>
      <c r="E3" s="370"/>
      <c r="F3" s="414" t="s">
        <v>290</v>
      </c>
      <c r="G3" s="414"/>
      <c r="H3" s="369"/>
      <c r="I3" s="318"/>
      <c r="J3" s="318"/>
    </row>
    <row r="4" spans="1:9" ht="38.25">
      <c r="A4" s="368" t="s">
        <v>284</v>
      </c>
      <c r="B4" s="344" t="s">
        <v>285</v>
      </c>
      <c r="C4" s="324" t="s">
        <v>288</v>
      </c>
      <c r="D4" s="324" t="s">
        <v>289</v>
      </c>
      <c r="E4" s="337"/>
      <c r="F4" s="324" t="s">
        <v>288</v>
      </c>
      <c r="G4" s="324" t="s">
        <v>289</v>
      </c>
      <c r="H4" s="338"/>
      <c r="I4" s="362" t="s">
        <v>274</v>
      </c>
    </row>
    <row r="5" spans="1:9" ht="12.75">
      <c r="A5" s="346"/>
      <c r="B5" s="346"/>
      <c r="C5" s="328"/>
      <c r="D5" s="328"/>
      <c r="E5" s="328"/>
      <c r="F5" s="328"/>
      <c r="G5" s="328"/>
      <c r="H5" s="328"/>
      <c r="I5" s="328"/>
    </row>
    <row r="6" spans="1:9" ht="12.75">
      <c r="A6" s="347" t="s">
        <v>261</v>
      </c>
      <c r="B6" s="334">
        <v>4</v>
      </c>
      <c r="C6" s="332">
        <v>370150</v>
      </c>
      <c r="D6" s="332">
        <v>657</v>
      </c>
      <c r="E6" s="328"/>
      <c r="F6" s="332" t="e">
        <f>+#REF!</f>
        <v>#REF!</v>
      </c>
      <c r="G6" s="332" t="e">
        <f>+#REF!</f>
        <v>#REF!</v>
      </c>
      <c r="H6" s="328"/>
      <c r="I6" s="332" t="e">
        <f>+C6-F6</f>
        <v>#REF!</v>
      </c>
    </row>
    <row r="7" spans="1:9" ht="12.75">
      <c r="A7" s="347"/>
      <c r="B7" s="347"/>
      <c r="C7" s="332"/>
      <c r="D7" s="332"/>
      <c r="E7" s="328"/>
      <c r="F7" s="332"/>
      <c r="G7" s="332"/>
      <c r="H7" s="328"/>
      <c r="I7" s="332"/>
    </row>
    <row r="8" spans="1:12" ht="12.75">
      <c r="A8" s="335" t="s">
        <v>263</v>
      </c>
      <c r="B8" s="334">
        <v>5</v>
      </c>
      <c r="C8" s="325">
        <v>225478</v>
      </c>
      <c r="D8" s="325">
        <v>11518</v>
      </c>
      <c r="E8" s="330"/>
      <c r="F8" s="325" t="e">
        <f>+#REF!</f>
        <v>#REF!</v>
      </c>
      <c r="G8" s="325" t="e">
        <f>+#REF!</f>
        <v>#REF!</v>
      </c>
      <c r="H8" s="330"/>
      <c r="I8" s="325" t="e">
        <f>+C8-F8</f>
        <v>#REF!</v>
      </c>
      <c r="J8" s="348">
        <f>+C8/C6</f>
        <v>0.6091530460624072</v>
      </c>
      <c r="K8" s="348" t="e">
        <f>+F8/F6</f>
        <v>#REF!</v>
      </c>
      <c r="L8" s="349" t="e">
        <f>+J8-K8</f>
        <v>#REF!</v>
      </c>
    </row>
    <row r="9" spans="1:9" ht="12.75">
      <c r="A9" s="335" t="s">
        <v>264</v>
      </c>
      <c r="B9" s="334">
        <v>6</v>
      </c>
      <c r="C9" s="325">
        <v>54400</v>
      </c>
      <c r="D9" s="325">
        <v>940</v>
      </c>
      <c r="E9" s="330"/>
      <c r="F9" s="325" t="e">
        <f>+#REF!</f>
        <v>#REF!</v>
      </c>
      <c r="G9" s="325" t="e">
        <f>+#REF!</f>
        <v>#REF!</v>
      </c>
      <c r="H9" s="330"/>
      <c r="I9" s="325" t="e">
        <f aca="true" t="shared" si="0" ref="I9:I14">+C9-F9</f>
        <v>#REF!</v>
      </c>
    </row>
    <row r="10" spans="1:12" ht="12.75">
      <c r="A10" s="335" t="s">
        <v>265</v>
      </c>
      <c r="B10" s="334">
        <v>7</v>
      </c>
      <c r="C10" s="325">
        <v>58640</v>
      </c>
      <c r="D10" s="325">
        <v>0</v>
      </c>
      <c r="E10" s="330"/>
      <c r="F10" s="325" t="e">
        <f>+#REF!</f>
        <v>#REF!</v>
      </c>
      <c r="G10" s="325" t="e">
        <f>+#REF!</f>
        <v>#REF!</v>
      </c>
      <c r="H10" s="330"/>
      <c r="I10" s="325" t="e">
        <f t="shared" si="0"/>
        <v>#REF!</v>
      </c>
      <c r="L10" s="349"/>
    </row>
    <row r="11" spans="1:9" ht="12.75">
      <c r="A11" s="335" t="s">
        <v>286</v>
      </c>
      <c r="B11" s="334">
        <v>8</v>
      </c>
      <c r="C11" s="325">
        <v>7925</v>
      </c>
      <c r="D11" s="325">
        <v>0</v>
      </c>
      <c r="E11" s="330"/>
      <c r="F11" s="325" t="e">
        <f>+#REF!</f>
        <v>#REF!</v>
      </c>
      <c r="G11" s="325" t="e">
        <f>+#REF!</f>
        <v>#REF!</v>
      </c>
      <c r="H11" s="330"/>
      <c r="I11" s="325" t="e">
        <f t="shared" si="0"/>
        <v>#REF!</v>
      </c>
    </row>
    <row r="12" spans="1:9" ht="12.75">
      <c r="A12" s="335" t="s">
        <v>266</v>
      </c>
      <c r="B12" s="334">
        <v>8</v>
      </c>
      <c r="C12" s="325">
        <v>14463</v>
      </c>
      <c r="D12" s="325">
        <v>0</v>
      </c>
      <c r="E12" s="330"/>
      <c r="F12" s="325" t="e">
        <f>+#REF!</f>
        <v>#REF!</v>
      </c>
      <c r="G12" s="325" t="e">
        <f>+#REF!</f>
        <v>#REF!</v>
      </c>
      <c r="H12" s="330"/>
      <c r="I12" s="325" t="e">
        <f t="shared" si="0"/>
        <v>#REF!</v>
      </c>
    </row>
    <row r="13" spans="1:9" ht="12.75">
      <c r="A13" s="335" t="s">
        <v>262</v>
      </c>
      <c r="B13" s="334">
        <v>9</v>
      </c>
      <c r="C13" s="325">
        <v>24369</v>
      </c>
      <c r="D13" s="325">
        <v>154</v>
      </c>
      <c r="E13" s="330"/>
      <c r="F13" s="325" t="e">
        <f>+#REF!</f>
        <v>#REF!</v>
      </c>
      <c r="G13" s="325" t="e">
        <f>+#REF!</f>
        <v>#REF!</v>
      </c>
      <c r="H13" s="330"/>
      <c r="I13" s="325" t="e">
        <f t="shared" si="0"/>
        <v>#REF!</v>
      </c>
    </row>
    <row r="14" spans="1:9" ht="12.75">
      <c r="A14" s="335" t="s">
        <v>267</v>
      </c>
      <c r="B14" s="334">
        <v>10</v>
      </c>
      <c r="C14" s="325">
        <v>5911</v>
      </c>
      <c r="D14" s="325">
        <v>0</v>
      </c>
      <c r="E14" s="330"/>
      <c r="F14" s="325" t="e">
        <f>+#REF!</f>
        <v>#REF!</v>
      </c>
      <c r="G14" s="325" t="e">
        <f>+#REF!</f>
        <v>#REF!</v>
      </c>
      <c r="H14" s="330"/>
      <c r="I14" s="325" t="e">
        <f t="shared" si="0"/>
        <v>#REF!</v>
      </c>
    </row>
    <row r="15" spans="1:9" ht="13.5" thickBot="1">
      <c r="A15" s="350" t="s">
        <v>268</v>
      </c>
      <c r="B15" s="356"/>
      <c r="C15" s="350">
        <v>27702</v>
      </c>
      <c r="D15" s="350"/>
      <c r="E15" s="375"/>
      <c r="F15" s="350" t="e">
        <f>+F6-F8-F9-F10-F11-F12+F13-F14</f>
        <v>#REF!</v>
      </c>
      <c r="G15" s="350"/>
      <c r="H15" s="375"/>
      <c r="I15" s="350" t="e">
        <f>+C15-F15</f>
        <v>#REF!</v>
      </c>
    </row>
    <row r="16" spans="2:8" ht="13.5" thickTop="1">
      <c r="B16" s="357"/>
      <c r="C16" s="325"/>
      <c r="D16" s="325"/>
      <c r="E16" s="330"/>
      <c r="F16" s="325"/>
      <c r="G16" s="325"/>
      <c r="H16" s="330"/>
    </row>
    <row r="17" spans="1:9" ht="12.75">
      <c r="A17" s="325" t="s">
        <v>269</v>
      </c>
      <c r="B17" s="357">
        <v>12</v>
      </c>
      <c r="C17" s="325">
        <v>3382</v>
      </c>
      <c r="D17" s="325">
        <v>0</v>
      </c>
      <c r="E17" s="330"/>
      <c r="F17" s="325" t="e">
        <f>+#REF!</f>
        <v>#REF!</v>
      </c>
      <c r="G17" s="325" t="e">
        <f>+#REF!</f>
        <v>#REF!</v>
      </c>
      <c r="H17" s="330"/>
      <c r="I17" s="325" t="e">
        <f>+C17-F17</f>
        <v>#REF!</v>
      </c>
    </row>
    <row r="18" spans="1:9" ht="12.75">
      <c r="A18" s="333" t="s">
        <v>275</v>
      </c>
      <c r="B18" s="334">
        <v>11</v>
      </c>
      <c r="C18" s="325">
        <v>1152</v>
      </c>
      <c r="D18" s="325">
        <v>0</v>
      </c>
      <c r="E18" s="330"/>
      <c r="F18" s="325">
        <f>4649-3122</f>
        <v>1527</v>
      </c>
      <c r="G18" s="325" t="e">
        <f>+#REF!</f>
        <v>#REF!</v>
      </c>
      <c r="H18" s="330"/>
      <c r="I18" s="325">
        <f>+C18-F18</f>
        <v>-375</v>
      </c>
    </row>
    <row r="19" spans="1:9" ht="12.75">
      <c r="A19" s="333" t="s">
        <v>276</v>
      </c>
      <c r="B19" s="334">
        <v>11</v>
      </c>
      <c r="C19" s="325">
        <v>8113</v>
      </c>
      <c r="D19" s="325">
        <v>124</v>
      </c>
      <c r="E19" s="330"/>
      <c r="F19" s="325">
        <f>13077-2769</f>
        <v>10308</v>
      </c>
      <c r="G19" s="325" t="e">
        <f>+#REF!</f>
        <v>#REF!</v>
      </c>
      <c r="H19" s="330"/>
      <c r="I19" s="325">
        <f>+C19-F19</f>
        <v>-2195</v>
      </c>
    </row>
    <row r="20" spans="1:9" ht="12.75">
      <c r="A20" s="341" t="s">
        <v>287</v>
      </c>
      <c r="B20" s="340">
        <v>11</v>
      </c>
      <c r="C20" s="357">
        <v>-6</v>
      </c>
      <c r="D20" s="357">
        <v>0</v>
      </c>
      <c r="E20" s="363"/>
      <c r="F20" s="357">
        <f>-2769+3122</f>
        <v>353</v>
      </c>
      <c r="G20" s="325" t="e">
        <f>+#REF!</f>
        <v>#REF!</v>
      </c>
      <c r="H20" s="363"/>
      <c r="I20" s="325">
        <f>+C20-F20</f>
        <v>-359</v>
      </c>
    </row>
    <row r="21" spans="1:9" ht="13.5" thickBot="1">
      <c r="A21" s="336" t="s">
        <v>270</v>
      </c>
      <c r="B21" s="358"/>
      <c r="C21" s="336">
        <v>24117</v>
      </c>
      <c r="D21" s="336"/>
      <c r="E21" s="328"/>
      <c r="F21" s="336" t="e">
        <f>+F15+F17+F18-F19+F20</f>
        <v>#REF!</v>
      </c>
      <c r="G21" s="336"/>
      <c r="H21" s="328"/>
      <c r="I21" s="336" t="e">
        <f>+I15+I17+I18-I19+I20</f>
        <v>#REF!</v>
      </c>
    </row>
    <row r="22" spans="2:8" ht="13.5" thickTop="1">
      <c r="B22" s="357"/>
      <c r="C22" s="325"/>
      <c r="D22" s="325"/>
      <c r="E22" s="330"/>
      <c r="F22" s="325"/>
      <c r="G22" s="325"/>
      <c r="H22" s="330"/>
    </row>
    <row r="23" spans="1:9" ht="12.75">
      <c r="A23" s="347" t="s">
        <v>277</v>
      </c>
      <c r="B23" s="334">
        <v>13</v>
      </c>
      <c r="C23" s="332">
        <v>11118</v>
      </c>
      <c r="D23" s="332">
        <v>0</v>
      </c>
      <c r="E23" s="328"/>
      <c r="F23" s="332" t="e">
        <f>+#REF!</f>
        <v>#REF!</v>
      </c>
      <c r="G23" s="332" t="e">
        <f>+#REF!</f>
        <v>#REF!</v>
      </c>
      <c r="H23" s="328"/>
      <c r="I23" s="332" t="e">
        <f>+C23-F23</f>
        <v>#REF!</v>
      </c>
    </row>
    <row r="24" spans="2:8" ht="12.75">
      <c r="B24" s="357"/>
      <c r="C24" s="325"/>
      <c r="D24" s="325"/>
      <c r="E24" s="330"/>
      <c r="F24" s="325"/>
      <c r="G24" s="325"/>
      <c r="H24" s="330"/>
    </row>
    <row r="25" spans="1:9" ht="13.5" thickBot="1">
      <c r="A25" s="351" t="s">
        <v>278</v>
      </c>
      <c r="B25" s="359"/>
      <c r="C25" s="336">
        <v>12999</v>
      </c>
      <c r="D25" s="336"/>
      <c r="E25" s="328"/>
      <c r="F25" s="336" t="e">
        <f>+F21-F23</f>
        <v>#REF!</v>
      </c>
      <c r="G25" s="336"/>
      <c r="H25" s="328"/>
      <c r="I25" s="336" t="e">
        <f>+C25-F25</f>
        <v>#REF!</v>
      </c>
    </row>
    <row r="26" spans="1:9" ht="13.5" thickTop="1">
      <c r="A26" s="352"/>
      <c r="B26" s="339"/>
      <c r="C26" s="328"/>
      <c r="D26" s="328"/>
      <c r="E26" s="328"/>
      <c r="F26" s="328"/>
      <c r="G26" s="328"/>
      <c r="H26" s="328"/>
      <c r="I26" s="328"/>
    </row>
    <row r="27" spans="1:9" ht="12.75">
      <c r="A27" s="352" t="s">
        <v>283</v>
      </c>
      <c r="B27" s="339"/>
      <c r="C27" s="328"/>
      <c r="D27" s="328"/>
      <c r="E27" s="328"/>
      <c r="F27" s="328"/>
      <c r="G27" s="328"/>
      <c r="H27" s="328"/>
      <c r="I27" s="328"/>
    </row>
    <row r="28" spans="1:9" ht="25.5">
      <c r="A28" s="353" t="s">
        <v>271</v>
      </c>
      <c r="B28" s="360">
        <v>14</v>
      </c>
      <c r="C28" s="332">
        <v>0</v>
      </c>
      <c r="D28" s="332"/>
      <c r="E28" s="328"/>
      <c r="F28" s="332"/>
      <c r="G28" s="332"/>
      <c r="H28" s="328"/>
      <c r="I28" s="332">
        <f>+C28-F28</f>
        <v>0</v>
      </c>
    </row>
    <row r="29" spans="2:8" ht="12.75">
      <c r="B29" s="357"/>
      <c r="C29" s="325"/>
      <c r="D29" s="325"/>
      <c r="E29" s="330"/>
      <c r="F29" s="325"/>
      <c r="G29" s="325"/>
      <c r="H29" s="330"/>
    </row>
    <row r="30" spans="1:9" ht="13.5" thickBot="1">
      <c r="A30" s="354" t="s">
        <v>279</v>
      </c>
      <c r="B30" s="361"/>
      <c r="C30" s="336">
        <v>12999</v>
      </c>
      <c r="D30" s="336"/>
      <c r="E30" s="328"/>
      <c r="F30" s="336" t="e">
        <f>+F25+F28</f>
        <v>#REF!</v>
      </c>
      <c r="G30" s="336"/>
      <c r="H30" s="328"/>
      <c r="I30" s="336" t="e">
        <f>+C30-F30</f>
        <v>#REF!</v>
      </c>
    </row>
    <row r="31" spans="1:9" ht="13.5" thickTop="1">
      <c r="A31" s="355"/>
      <c r="B31" s="329"/>
      <c r="C31" s="328"/>
      <c r="D31" s="328"/>
      <c r="E31" s="328"/>
      <c r="F31" s="328"/>
      <c r="G31" s="328"/>
      <c r="H31" s="328"/>
      <c r="I31" s="328"/>
    </row>
    <row r="32" spans="1:9" ht="12.75">
      <c r="A32" s="355" t="s">
        <v>280</v>
      </c>
      <c r="B32" s="329"/>
      <c r="C32" s="328"/>
      <c r="D32" s="328"/>
      <c r="E32" s="328"/>
      <c r="F32" s="328"/>
      <c r="G32" s="328"/>
      <c r="H32" s="328"/>
      <c r="I32" s="328"/>
    </row>
    <row r="33" spans="1:9" ht="12.75">
      <c r="A33" s="332" t="s">
        <v>281</v>
      </c>
      <c r="B33" s="357"/>
      <c r="C33" s="332">
        <v>13002</v>
      </c>
      <c r="D33" s="332"/>
      <c r="E33" s="328"/>
      <c r="F33" s="332" t="e">
        <f>+F30-F34</f>
        <v>#REF!</v>
      </c>
      <c r="G33" s="332"/>
      <c r="H33" s="328"/>
      <c r="I33" s="332" t="e">
        <f>+C33-F33</f>
        <v>#REF!</v>
      </c>
    </row>
    <row r="34" spans="1:9" ht="12.75">
      <c r="A34" s="347" t="s">
        <v>282</v>
      </c>
      <c r="B34" s="334"/>
      <c r="C34" s="332">
        <v>-3</v>
      </c>
      <c r="D34" s="332"/>
      <c r="E34" s="328"/>
      <c r="F34" s="332" t="e">
        <f>+#REF!</f>
        <v>#REF!</v>
      </c>
      <c r="G34" s="332"/>
      <c r="H34" s="328"/>
      <c r="I34" s="332" t="e">
        <f>+C34-F34</f>
        <v>#REF!</v>
      </c>
    </row>
    <row r="35" spans="1:9" ht="12.75">
      <c r="A35" s="347"/>
      <c r="B35" s="334"/>
      <c r="C35" s="332"/>
      <c r="D35" s="332"/>
      <c r="E35" s="328"/>
      <c r="F35" s="332"/>
      <c r="G35" s="332"/>
      <c r="H35" s="328"/>
      <c r="I35" s="332"/>
    </row>
    <row r="36" spans="2:8" ht="12.75">
      <c r="B36" s="357"/>
      <c r="C36" s="325"/>
      <c r="D36" s="325"/>
      <c r="E36" s="330"/>
      <c r="F36" s="325"/>
      <c r="G36" s="325"/>
      <c r="H36" s="330"/>
    </row>
    <row r="37" spans="3:8" ht="12.75">
      <c r="C37" s="325"/>
      <c r="D37" s="325"/>
      <c r="E37" s="330"/>
      <c r="F37" s="325"/>
      <c r="G37" s="325"/>
      <c r="H37" s="330"/>
    </row>
    <row r="38" spans="3:8" ht="12.75">
      <c r="C38" s="325"/>
      <c r="D38" s="325"/>
      <c r="E38" s="330"/>
      <c r="F38" s="325"/>
      <c r="G38" s="325"/>
      <c r="H38" s="330"/>
    </row>
    <row r="39" spans="3:8" ht="12.75">
      <c r="C39" s="325"/>
      <c r="D39" s="325"/>
      <c r="E39" s="330"/>
      <c r="F39" s="325"/>
      <c r="G39" s="325"/>
      <c r="H39" s="330"/>
    </row>
    <row r="40" spans="3:8" ht="12.75">
      <c r="C40" s="325"/>
      <c r="D40" s="325"/>
      <c r="E40" s="330"/>
      <c r="F40" s="325"/>
      <c r="G40" s="325"/>
      <c r="H40" s="330"/>
    </row>
    <row r="41" spans="3:8" ht="12.75">
      <c r="C41" s="325"/>
      <c r="D41" s="325"/>
      <c r="E41" s="330"/>
      <c r="F41" s="325"/>
      <c r="G41" s="325"/>
      <c r="H41" s="330"/>
    </row>
    <row r="42" spans="3:8" ht="12.75">
      <c r="C42" s="325"/>
      <c r="D42" s="325"/>
      <c r="E42" s="330"/>
      <c r="F42" s="325"/>
      <c r="G42" s="325"/>
      <c r="H42" s="330"/>
    </row>
    <row r="43" spans="3:8" ht="12.75">
      <c r="C43" s="325"/>
      <c r="D43" s="325"/>
      <c r="E43" s="330"/>
      <c r="F43" s="325"/>
      <c r="G43" s="325"/>
      <c r="H43" s="330"/>
    </row>
    <row r="44" spans="3:8" ht="12.75">
      <c r="C44" s="325"/>
      <c r="D44" s="325"/>
      <c r="E44" s="330"/>
      <c r="F44" s="325"/>
      <c r="G44" s="325"/>
      <c r="H44" s="330"/>
    </row>
    <row r="45" spans="3:8" ht="12.75">
      <c r="C45" s="325"/>
      <c r="D45" s="325"/>
      <c r="E45" s="330"/>
      <c r="F45" s="325"/>
      <c r="G45" s="325"/>
      <c r="H45" s="330"/>
    </row>
    <row r="46" spans="3:8" ht="12.75">
      <c r="C46" s="325"/>
      <c r="D46" s="325"/>
      <c r="E46" s="330"/>
      <c r="F46" s="325"/>
      <c r="G46" s="325"/>
      <c r="H46" s="330"/>
    </row>
    <row r="47" spans="3:8" ht="12.75">
      <c r="C47" s="325"/>
      <c r="D47" s="325"/>
      <c r="E47" s="330"/>
      <c r="F47" s="325"/>
      <c r="G47" s="325"/>
      <c r="H47" s="330"/>
    </row>
    <row r="48" spans="3:8" ht="12.75">
      <c r="C48" s="325"/>
      <c r="D48" s="325"/>
      <c r="E48" s="330"/>
      <c r="F48" s="325"/>
      <c r="G48" s="325"/>
      <c r="H48" s="330"/>
    </row>
    <row r="49" spans="3:8" ht="12.75">
      <c r="C49" s="325"/>
      <c r="D49" s="325"/>
      <c r="E49" s="330"/>
      <c r="F49" s="325"/>
      <c r="G49" s="325"/>
      <c r="H49" s="330"/>
    </row>
    <row r="50" spans="3:8" ht="12.75">
      <c r="C50" s="325"/>
      <c r="D50" s="325"/>
      <c r="E50" s="330"/>
      <c r="F50" s="325"/>
      <c r="G50" s="325"/>
      <c r="H50" s="330"/>
    </row>
    <row r="51" spans="3:8" ht="12.75">
      <c r="C51" s="325"/>
      <c r="D51" s="325"/>
      <c r="E51" s="330"/>
      <c r="F51" s="325"/>
      <c r="G51" s="325"/>
      <c r="H51" s="330"/>
    </row>
    <row r="52" spans="3:8" ht="12.75">
      <c r="C52" s="325"/>
      <c r="D52" s="325"/>
      <c r="E52" s="330"/>
      <c r="F52" s="325"/>
      <c r="G52" s="325"/>
      <c r="H52" s="330"/>
    </row>
    <row r="53" spans="3:8" ht="12.75">
      <c r="C53" s="325"/>
      <c r="D53" s="325"/>
      <c r="E53" s="330"/>
      <c r="F53" s="325"/>
      <c r="G53" s="325"/>
      <c r="H53" s="330"/>
    </row>
    <row r="54" spans="3:8" ht="12.75">
      <c r="C54" s="325"/>
      <c r="D54" s="325"/>
      <c r="E54" s="330"/>
      <c r="F54" s="325"/>
      <c r="G54" s="325"/>
      <c r="H54" s="330"/>
    </row>
    <row r="55" spans="3:8" ht="12.75">
      <c r="C55" s="325"/>
      <c r="D55" s="325"/>
      <c r="E55" s="330"/>
      <c r="F55" s="325"/>
      <c r="G55" s="325"/>
      <c r="H55" s="330"/>
    </row>
    <row r="56" spans="3:8" ht="12.75">
      <c r="C56" s="325"/>
      <c r="D56" s="325"/>
      <c r="E56" s="330"/>
      <c r="F56" s="325"/>
      <c r="G56" s="325"/>
      <c r="H56" s="330"/>
    </row>
    <row r="57" spans="3:8" ht="12.75">
      <c r="C57" s="325"/>
      <c r="D57" s="325"/>
      <c r="E57" s="330"/>
      <c r="F57" s="325"/>
      <c r="G57" s="325"/>
      <c r="H57" s="330"/>
    </row>
    <row r="58" spans="3:8" ht="12.75">
      <c r="C58" s="325"/>
      <c r="D58" s="325"/>
      <c r="E58" s="330"/>
      <c r="F58" s="325"/>
      <c r="G58" s="325"/>
      <c r="H58" s="330"/>
    </row>
    <row r="59" spans="3:8" ht="12.75">
      <c r="C59" s="325"/>
      <c r="D59" s="325"/>
      <c r="E59" s="330"/>
      <c r="F59" s="325"/>
      <c r="G59" s="325"/>
      <c r="H59" s="330"/>
    </row>
    <row r="60" spans="3:8" ht="12.75">
      <c r="C60" s="325"/>
      <c r="D60" s="325"/>
      <c r="E60" s="330"/>
      <c r="F60" s="325"/>
      <c r="G60" s="325"/>
      <c r="H60" s="330"/>
    </row>
    <row r="61" spans="3:8" ht="12.75">
      <c r="C61" s="325"/>
      <c r="D61" s="325"/>
      <c r="E61" s="330"/>
      <c r="F61" s="325"/>
      <c r="G61" s="325"/>
      <c r="H61" s="330"/>
    </row>
    <row r="62" spans="3:8" ht="12.75">
      <c r="C62" s="325"/>
      <c r="D62" s="325"/>
      <c r="E62" s="330"/>
      <c r="F62" s="325"/>
      <c r="G62" s="325"/>
      <c r="H62" s="330"/>
    </row>
    <row r="63" spans="3:8" ht="12.75">
      <c r="C63" s="325"/>
      <c r="D63" s="325"/>
      <c r="E63" s="330"/>
      <c r="F63" s="325"/>
      <c r="G63" s="325"/>
      <c r="H63" s="330"/>
    </row>
    <row r="64" spans="3:8" ht="12.75">
      <c r="C64" s="325"/>
      <c r="D64" s="325"/>
      <c r="E64" s="330"/>
      <c r="F64" s="325"/>
      <c r="G64" s="325"/>
      <c r="H64" s="330"/>
    </row>
    <row r="65" spans="3:8" ht="12.75">
      <c r="C65" s="325"/>
      <c r="D65" s="325"/>
      <c r="E65" s="330"/>
      <c r="F65" s="325"/>
      <c r="G65" s="325"/>
      <c r="H65" s="330"/>
    </row>
    <row r="66" spans="3:8" ht="12.75">
      <c r="C66" s="325"/>
      <c r="D66" s="325"/>
      <c r="E66" s="330"/>
      <c r="F66" s="325"/>
      <c r="G66" s="325"/>
      <c r="H66" s="330"/>
    </row>
    <row r="67" spans="3:8" ht="12.75">
      <c r="C67" s="325"/>
      <c r="D67" s="325"/>
      <c r="E67" s="330"/>
      <c r="F67" s="325"/>
      <c r="G67" s="325"/>
      <c r="H67" s="330"/>
    </row>
    <row r="68" spans="3:8" ht="12.75">
      <c r="C68" s="325"/>
      <c r="D68" s="325"/>
      <c r="E68" s="330"/>
      <c r="F68" s="325"/>
      <c r="G68" s="325"/>
      <c r="H68" s="330"/>
    </row>
    <row r="69" spans="3:8" ht="12.75">
      <c r="C69" s="325"/>
      <c r="D69" s="325"/>
      <c r="E69" s="330"/>
      <c r="F69" s="325"/>
      <c r="G69" s="325"/>
      <c r="H69" s="330"/>
    </row>
    <row r="70" spans="3:8" ht="12.75">
      <c r="C70" s="325"/>
      <c r="D70" s="325"/>
      <c r="E70" s="330"/>
      <c r="F70" s="325"/>
      <c r="G70" s="325"/>
      <c r="H70" s="330"/>
    </row>
    <row r="71" spans="3:8" ht="12.75">
      <c r="C71" s="325"/>
      <c r="D71" s="325"/>
      <c r="E71" s="330"/>
      <c r="F71" s="325"/>
      <c r="G71" s="325"/>
      <c r="H71" s="330"/>
    </row>
    <row r="72" spans="3:8" ht="12.75">
      <c r="C72" s="325"/>
      <c r="D72" s="325"/>
      <c r="E72" s="330"/>
      <c r="F72" s="325"/>
      <c r="G72" s="325"/>
      <c r="H72" s="330"/>
    </row>
    <row r="73" spans="3:8" ht="12.75">
      <c r="C73" s="325"/>
      <c r="D73" s="325"/>
      <c r="E73" s="330"/>
      <c r="F73" s="325"/>
      <c r="G73" s="325"/>
      <c r="H73" s="330"/>
    </row>
    <row r="74" spans="3:8" ht="12.75">
      <c r="C74" s="325"/>
      <c r="D74" s="325"/>
      <c r="E74" s="330"/>
      <c r="F74" s="325"/>
      <c r="G74" s="325"/>
      <c r="H74" s="330"/>
    </row>
    <row r="75" spans="3:8" ht="12.75">
      <c r="C75" s="325"/>
      <c r="D75" s="325"/>
      <c r="E75" s="330"/>
      <c r="F75" s="325"/>
      <c r="G75" s="325"/>
      <c r="H75" s="330"/>
    </row>
    <row r="76" spans="3:8" ht="12.75">
      <c r="C76" s="325"/>
      <c r="D76" s="325"/>
      <c r="E76" s="330"/>
      <c r="F76" s="325"/>
      <c r="G76" s="325"/>
      <c r="H76" s="330"/>
    </row>
    <row r="77" spans="3:8" ht="12.75">
      <c r="C77" s="325"/>
      <c r="D77" s="325"/>
      <c r="E77" s="330"/>
      <c r="F77" s="325"/>
      <c r="G77" s="325"/>
      <c r="H77" s="330"/>
    </row>
    <row r="78" spans="3:8" ht="12.75">
      <c r="C78" s="325"/>
      <c r="D78" s="325"/>
      <c r="E78" s="330"/>
      <c r="F78" s="325"/>
      <c r="G78" s="325"/>
      <c r="H78" s="330"/>
    </row>
    <row r="79" spans="3:8" ht="12.75">
      <c r="C79" s="325"/>
      <c r="D79" s="325"/>
      <c r="E79" s="330"/>
      <c r="F79" s="325"/>
      <c r="G79" s="325"/>
      <c r="H79" s="330"/>
    </row>
    <row r="80" spans="3:8" ht="12.75">
      <c r="C80" s="325"/>
      <c r="D80" s="325"/>
      <c r="E80" s="330"/>
      <c r="F80" s="325"/>
      <c r="G80" s="325"/>
      <c r="H80" s="330"/>
    </row>
    <row r="81" spans="3:8" ht="12.75">
      <c r="C81" s="325"/>
      <c r="D81" s="325"/>
      <c r="E81" s="330"/>
      <c r="F81" s="325"/>
      <c r="G81" s="325"/>
      <c r="H81" s="330"/>
    </row>
    <row r="82" spans="3:8" ht="12.75">
      <c r="C82" s="325"/>
      <c r="D82" s="325"/>
      <c r="E82" s="330"/>
      <c r="F82" s="325"/>
      <c r="G82" s="325"/>
      <c r="H82" s="330"/>
    </row>
    <row r="83" spans="3:8" ht="12.75">
      <c r="C83" s="325"/>
      <c r="D83" s="325"/>
      <c r="E83" s="330"/>
      <c r="F83" s="325"/>
      <c r="G83" s="325"/>
      <c r="H83" s="330"/>
    </row>
    <row r="84" spans="3:8" ht="12.75">
      <c r="C84" s="325"/>
      <c r="D84" s="325"/>
      <c r="E84" s="330"/>
      <c r="F84" s="325"/>
      <c r="G84" s="325"/>
      <c r="H84" s="330"/>
    </row>
    <row r="85" spans="3:8" ht="12.75">
      <c r="C85" s="325"/>
      <c r="D85" s="325"/>
      <c r="E85" s="330"/>
      <c r="F85" s="325"/>
      <c r="G85" s="325"/>
      <c r="H85" s="330"/>
    </row>
    <row r="86" spans="3:8" ht="12.75">
      <c r="C86" s="325"/>
      <c r="D86" s="325"/>
      <c r="E86" s="330"/>
      <c r="F86" s="325"/>
      <c r="G86" s="325"/>
      <c r="H86" s="330"/>
    </row>
    <row r="87" spans="3:8" ht="12.75">
      <c r="C87" s="325"/>
      <c r="D87" s="325"/>
      <c r="E87" s="330"/>
      <c r="F87" s="325"/>
      <c r="G87" s="325"/>
      <c r="H87" s="330"/>
    </row>
    <row r="88" spans="3:8" ht="12.75">
      <c r="C88" s="325"/>
      <c r="D88" s="325"/>
      <c r="E88" s="330"/>
      <c r="F88" s="325"/>
      <c r="G88" s="325"/>
      <c r="H88" s="330"/>
    </row>
    <row r="89" spans="3:8" ht="12.75">
      <c r="C89" s="325"/>
      <c r="D89" s="325"/>
      <c r="E89" s="330"/>
      <c r="F89" s="325"/>
      <c r="G89" s="325"/>
      <c r="H89" s="330"/>
    </row>
    <row r="90" spans="3:8" ht="12.75">
      <c r="C90" s="325"/>
      <c r="D90" s="325"/>
      <c r="E90" s="330"/>
      <c r="F90" s="325"/>
      <c r="G90" s="325"/>
      <c r="H90" s="330"/>
    </row>
    <row r="91" spans="3:8" ht="12.75">
      <c r="C91" s="325"/>
      <c r="D91" s="325"/>
      <c r="E91" s="330"/>
      <c r="F91" s="325"/>
      <c r="G91" s="325"/>
      <c r="H91" s="330"/>
    </row>
    <row r="92" spans="3:8" ht="12.75">
      <c r="C92" s="325"/>
      <c r="D92" s="325"/>
      <c r="E92" s="330"/>
      <c r="F92" s="325"/>
      <c r="G92" s="325"/>
      <c r="H92" s="330"/>
    </row>
    <row r="93" spans="3:8" ht="12.75">
      <c r="C93" s="325"/>
      <c r="D93" s="325"/>
      <c r="E93" s="330"/>
      <c r="F93" s="325"/>
      <c r="G93" s="325"/>
      <c r="H93" s="330"/>
    </row>
    <row r="94" spans="3:8" ht="12.75">
      <c r="C94" s="325"/>
      <c r="D94" s="325"/>
      <c r="E94" s="330"/>
      <c r="F94" s="325"/>
      <c r="G94" s="325"/>
      <c r="H94" s="330"/>
    </row>
    <row r="95" spans="3:8" ht="12.75">
      <c r="C95" s="325"/>
      <c r="D95" s="325"/>
      <c r="E95" s="330"/>
      <c r="F95" s="325"/>
      <c r="G95" s="325"/>
      <c r="H95" s="330"/>
    </row>
    <row r="96" spans="3:8" ht="12.75">
      <c r="C96" s="325"/>
      <c r="D96" s="325"/>
      <c r="E96" s="330"/>
      <c r="F96" s="325"/>
      <c r="G96" s="325"/>
      <c r="H96" s="330"/>
    </row>
    <row r="97" spans="3:8" ht="12.75">
      <c r="C97" s="325"/>
      <c r="D97" s="325"/>
      <c r="E97" s="330"/>
      <c r="F97" s="325"/>
      <c r="G97" s="325"/>
      <c r="H97" s="330"/>
    </row>
    <row r="98" spans="3:8" ht="12.75">
      <c r="C98" s="325"/>
      <c r="D98" s="325"/>
      <c r="E98" s="330"/>
      <c r="F98" s="325"/>
      <c r="G98" s="325"/>
      <c r="H98" s="330"/>
    </row>
    <row r="99" spans="3:8" ht="12.75">
      <c r="C99" s="325"/>
      <c r="D99" s="325"/>
      <c r="E99" s="330"/>
      <c r="F99" s="325"/>
      <c r="G99" s="325"/>
      <c r="H99" s="330"/>
    </row>
    <row r="100" spans="3:8" ht="12.75">
      <c r="C100" s="325"/>
      <c r="D100" s="325"/>
      <c r="E100" s="330"/>
      <c r="F100" s="325"/>
      <c r="G100" s="325"/>
      <c r="H100" s="330"/>
    </row>
    <row r="101" spans="3:8" ht="12.75">
      <c r="C101" s="325"/>
      <c r="D101" s="325"/>
      <c r="E101" s="330"/>
      <c r="F101" s="325"/>
      <c r="G101" s="325"/>
      <c r="H101" s="330"/>
    </row>
    <row r="102" spans="3:8" ht="12.75">
      <c r="C102" s="325"/>
      <c r="D102" s="325"/>
      <c r="E102" s="330"/>
      <c r="F102" s="325"/>
      <c r="G102" s="325"/>
      <c r="H102" s="330"/>
    </row>
    <row r="103" spans="1:8" ht="12.75">
      <c r="A103" s="325" t="s">
        <v>272</v>
      </c>
      <c r="C103" s="325"/>
      <c r="D103" s="325"/>
      <c r="E103" s="330"/>
      <c r="F103" s="325"/>
      <c r="G103" s="325"/>
      <c r="H103" s="330"/>
    </row>
    <row r="104" spans="3:8" ht="12.75">
      <c r="C104" s="325"/>
      <c r="D104" s="325"/>
      <c r="E104" s="330"/>
      <c r="F104" s="325"/>
      <c r="G104" s="325"/>
      <c r="H104" s="330"/>
    </row>
    <row r="105" spans="1:8" ht="12.75">
      <c r="A105" s="332" t="s">
        <v>273</v>
      </c>
      <c r="B105" s="332"/>
      <c r="C105" s="325"/>
      <c r="D105" s="325"/>
      <c r="E105" s="330"/>
      <c r="F105" s="325"/>
      <c r="G105" s="325"/>
      <c r="H105" s="330"/>
    </row>
    <row r="106" spans="3:8" ht="12.75">
      <c r="C106" s="325"/>
      <c r="D106" s="325"/>
      <c r="E106" s="330"/>
      <c r="F106" s="325"/>
      <c r="G106" s="325"/>
      <c r="H106" s="330"/>
    </row>
    <row r="107" spans="3:8" ht="12.75">
      <c r="C107" s="325"/>
      <c r="D107" s="325"/>
      <c r="E107" s="330"/>
      <c r="F107" s="325"/>
      <c r="G107" s="325"/>
      <c r="H107" s="330"/>
    </row>
    <row r="108" spans="3:8" ht="12.75">
      <c r="C108" s="325"/>
      <c r="D108" s="325"/>
      <c r="E108" s="330"/>
      <c r="F108" s="325"/>
      <c r="G108" s="325"/>
      <c r="H108" s="330"/>
    </row>
    <row r="109" spans="3:8" ht="12.75">
      <c r="C109" s="325"/>
      <c r="D109" s="325"/>
      <c r="E109" s="330"/>
      <c r="F109" s="325"/>
      <c r="G109" s="325"/>
      <c r="H109" s="330"/>
    </row>
    <row r="110" spans="3:8" ht="12.75">
      <c r="C110" s="325"/>
      <c r="D110" s="325"/>
      <c r="E110" s="330"/>
      <c r="F110" s="325"/>
      <c r="G110" s="325"/>
      <c r="H110" s="330"/>
    </row>
    <row r="111" spans="3:8" ht="12.75">
      <c r="C111" s="325"/>
      <c r="D111" s="325"/>
      <c r="E111" s="330"/>
      <c r="F111" s="325"/>
      <c r="G111" s="325"/>
      <c r="H111" s="330"/>
    </row>
    <row r="112" spans="3:8" ht="12.75">
      <c r="C112" s="325"/>
      <c r="D112" s="325"/>
      <c r="E112" s="330"/>
      <c r="F112" s="325"/>
      <c r="G112" s="325"/>
      <c r="H112" s="330"/>
    </row>
    <row r="113" spans="3:8" ht="12.75">
      <c r="C113" s="325"/>
      <c r="D113" s="325"/>
      <c r="E113" s="330"/>
      <c r="F113" s="325"/>
      <c r="G113" s="325"/>
      <c r="H113" s="330"/>
    </row>
    <row r="114" spans="3:8" ht="12.75">
      <c r="C114" s="325"/>
      <c r="D114" s="325"/>
      <c r="E114" s="330"/>
      <c r="F114" s="325"/>
      <c r="G114" s="325"/>
      <c r="H114" s="330"/>
    </row>
    <row r="115" spans="3:8" ht="12.75">
      <c r="C115" s="325"/>
      <c r="D115" s="325"/>
      <c r="E115" s="330"/>
      <c r="F115" s="325"/>
      <c r="G115" s="325"/>
      <c r="H115" s="330"/>
    </row>
    <row r="116" spans="3:8" ht="12.75">
      <c r="C116" s="325"/>
      <c r="D116" s="325"/>
      <c r="E116" s="330"/>
      <c r="F116" s="325"/>
      <c r="G116" s="325"/>
      <c r="H116" s="330"/>
    </row>
    <row r="117" spans="3:8" ht="12.75">
      <c r="C117" s="325"/>
      <c r="D117" s="325"/>
      <c r="E117" s="330"/>
      <c r="F117" s="325"/>
      <c r="G117" s="325"/>
      <c r="H117" s="330"/>
    </row>
    <row r="118" spans="3:8" ht="12.75">
      <c r="C118" s="325"/>
      <c r="D118" s="325"/>
      <c r="E118" s="330"/>
      <c r="F118" s="325"/>
      <c r="G118" s="325"/>
      <c r="H118" s="330"/>
    </row>
    <row r="119" spans="3:8" ht="12.75">
      <c r="C119" s="325"/>
      <c r="D119" s="325"/>
      <c r="E119" s="330"/>
      <c r="F119" s="325"/>
      <c r="G119" s="325"/>
      <c r="H119" s="330"/>
    </row>
    <row r="120" spans="3:8" ht="12.75">
      <c r="C120" s="325"/>
      <c r="D120" s="325"/>
      <c r="E120" s="330"/>
      <c r="F120" s="325"/>
      <c r="G120" s="325"/>
      <c r="H120" s="330"/>
    </row>
    <row r="121" spans="3:8" ht="12.75">
      <c r="C121" s="325"/>
      <c r="D121" s="325"/>
      <c r="E121" s="330"/>
      <c r="F121" s="325"/>
      <c r="G121" s="325"/>
      <c r="H121" s="330"/>
    </row>
    <row r="122" spans="3:8" ht="12.75">
      <c r="C122" s="325"/>
      <c r="D122" s="325"/>
      <c r="E122" s="330"/>
      <c r="F122" s="325"/>
      <c r="G122" s="325"/>
      <c r="H122" s="330"/>
    </row>
    <row r="123" spans="3:8" ht="12.75">
      <c r="C123" s="325"/>
      <c r="D123" s="325"/>
      <c r="E123" s="330"/>
      <c r="F123" s="325"/>
      <c r="G123" s="325"/>
      <c r="H123" s="330"/>
    </row>
    <row r="124" spans="3:8" ht="12.75">
      <c r="C124" s="325"/>
      <c r="D124" s="325"/>
      <c r="E124" s="330"/>
      <c r="F124" s="325"/>
      <c r="G124" s="325"/>
      <c r="H124" s="330"/>
    </row>
    <row r="125" spans="3:8" ht="12.75">
      <c r="C125" s="325"/>
      <c r="D125" s="325"/>
      <c r="E125" s="330"/>
      <c r="F125" s="325"/>
      <c r="G125" s="325"/>
      <c r="H125" s="330"/>
    </row>
    <row r="126" spans="3:8" ht="12.75">
      <c r="C126" s="325"/>
      <c r="D126" s="325"/>
      <c r="E126" s="330"/>
      <c r="F126" s="325"/>
      <c r="G126" s="325"/>
      <c r="H126" s="330"/>
    </row>
    <row r="127" spans="3:8" ht="12.75">
      <c r="C127" s="325"/>
      <c r="D127" s="325"/>
      <c r="E127" s="330"/>
      <c r="F127" s="325"/>
      <c r="G127" s="325"/>
      <c r="H127" s="330"/>
    </row>
    <row r="128" spans="3:8" ht="12.75">
      <c r="C128" s="325"/>
      <c r="D128" s="325"/>
      <c r="E128" s="330"/>
      <c r="F128" s="325"/>
      <c r="G128" s="325"/>
      <c r="H128" s="330"/>
    </row>
    <row r="129" spans="3:8" ht="12.75">
      <c r="C129" s="325"/>
      <c r="D129" s="325"/>
      <c r="E129" s="330"/>
      <c r="F129" s="325"/>
      <c r="G129" s="325"/>
      <c r="H129" s="330"/>
    </row>
    <row r="130" spans="3:8" ht="12.75">
      <c r="C130" s="325"/>
      <c r="D130" s="325"/>
      <c r="E130" s="330"/>
      <c r="F130" s="325"/>
      <c r="G130" s="325"/>
      <c r="H130" s="330"/>
    </row>
    <row r="131" spans="3:8" ht="12.75">
      <c r="C131" s="325"/>
      <c r="D131" s="325"/>
      <c r="E131" s="330"/>
      <c r="F131" s="325"/>
      <c r="G131" s="325"/>
      <c r="H131" s="330"/>
    </row>
    <row r="132" spans="3:8" ht="12.75">
      <c r="C132" s="325"/>
      <c r="D132" s="325"/>
      <c r="E132" s="330"/>
      <c r="F132" s="325"/>
      <c r="G132" s="325"/>
      <c r="H132" s="330"/>
    </row>
    <row r="133" spans="3:8" ht="12.75">
      <c r="C133" s="325"/>
      <c r="D133" s="325"/>
      <c r="E133" s="330"/>
      <c r="F133" s="325"/>
      <c r="G133" s="325"/>
      <c r="H133" s="330"/>
    </row>
    <row r="134" spans="3:8" ht="12.75">
      <c r="C134" s="325"/>
      <c r="D134" s="325"/>
      <c r="E134" s="330"/>
      <c r="F134" s="325"/>
      <c r="G134" s="325"/>
      <c r="H134" s="330"/>
    </row>
    <row r="135" spans="3:8" ht="12.75">
      <c r="C135" s="325"/>
      <c r="D135" s="325"/>
      <c r="E135" s="330"/>
      <c r="F135" s="325"/>
      <c r="G135" s="325"/>
      <c r="H135" s="330"/>
    </row>
    <row r="136" spans="3:8" ht="12.75">
      <c r="C136" s="325"/>
      <c r="D136" s="325"/>
      <c r="E136" s="330"/>
      <c r="F136" s="325"/>
      <c r="G136" s="325"/>
      <c r="H136" s="330"/>
    </row>
    <row r="137" spans="3:8" ht="12.75">
      <c r="C137" s="325"/>
      <c r="D137" s="325"/>
      <c r="E137" s="330"/>
      <c r="F137" s="325"/>
      <c r="G137" s="325"/>
      <c r="H137" s="330"/>
    </row>
    <row r="138" spans="3:8" ht="12.75">
      <c r="C138" s="325"/>
      <c r="D138" s="325"/>
      <c r="E138" s="330"/>
      <c r="F138" s="325"/>
      <c r="G138" s="325"/>
      <c r="H138" s="330"/>
    </row>
    <row r="139" spans="3:8" ht="12.75">
      <c r="C139" s="325"/>
      <c r="D139" s="325"/>
      <c r="E139" s="330"/>
      <c r="F139" s="325"/>
      <c r="G139" s="325"/>
      <c r="H139" s="330"/>
    </row>
    <row r="140" spans="3:8" ht="12.75">
      <c r="C140" s="325"/>
      <c r="D140" s="325"/>
      <c r="E140" s="330"/>
      <c r="F140" s="325"/>
      <c r="G140" s="325"/>
      <c r="H140" s="330"/>
    </row>
    <row r="141" spans="3:8" ht="12.75">
      <c r="C141" s="325"/>
      <c r="D141" s="325"/>
      <c r="E141" s="330"/>
      <c r="F141" s="325"/>
      <c r="G141" s="325"/>
      <c r="H141" s="330"/>
    </row>
    <row r="142" spans="3:8" ht="12.75">
      <c r="C142" s="325"/>
      <c r="D142" s="325"/>
      <c r="E142" s="330"/>
      <c r="F142" s="325"/>
      <c r="G142" s="325"/>
      <c r="H142" s="330"/>
    </row>
    <row r="143" spans="3:8" ht="12.75">
      <c r="C143" s="325"/>
      <c r="D143" s="325"/>
      <c r="E143" s="330"/>
      <c r="F143" s="325"/>
      <c r="G143" s="325"/>
      <c r="H143" s="330"/>
    </row>
    <row r="144" spans="3:8" ht="12.75">
      <c r="C144" s="325"/>
      <c r="D144" s="325"/>
      <c r="E144" s="330"/>
      <c r="F144" s="325"/>
      <c r="G144" s="325"/>
      <c r="H144" s="330"/>
    </row>
    <row r="145" spans="3:8" ht="12.75">
      <c r="C145" s="325"/>
      <c r="D145" s="325"/>
      <c r="E145" s="330"/>
      <c r="F145" s="325"/>
      <c r="G145" s="325"/>
      <c r="H145" s="330"/>
    </row>
    <row r="146" spans="3:8" ht="12.75">
      <c r="C146" s="325"/>
      <c r="D146" s="325"/>
      <c r="E146" s="330"/>
      <c r="F146" s="325"/>
      <c r="G146" s="325"/>
      <c r="H146" s="330"/>
    </row>
    <row r="147" spans="3:8" ht="12.75">
      <c r="C147" s="325"/>
      <c r="D147" s="325"/>
      <c r="E147" s="330"/>
      <c r="F147" s="325"/>
      <c r="G147" s="325"/>
      <c r="H147" s="330"/>
    </row>
    <row r="148" spans="3:8" ht="12.75">
      <c r="C148" s="325"/>
      <c r="D148" s="325"/>
      <c r="E148" s="330"/>
      <c r="F148" s="325"/>
      <c r="G148" s="325"/>
      <c r="H148" s="330"/>
    </row>
    <row r="149" spans="3:8" ht="12.75">
      <c r="C149" s="325"/>
      <c r="D149" s="325"/>
      <c r="E149" s="330"/>
      <c r="F149" s="325"/>
      <c r="G149" s="325"/>
      <c r="H149" s="330"/>
    </row>
    <row r="150" spans="3:9" ht="12.75">
      <c r="C150" s="325"/>
      <c r="D150" s="325"/>
      <c r="E150" s="330"/>
      <c r="F150" s="325"/>
      <c r="G150" s="325"/>
      <c r="H150" s="330"/>
      <c r="I150" s="325">
        <f>+I148+I145+I112+I103+I96+I105</f>
        <v>0</v>
      </c>
    </row>
    <row r="151" spans="3:8" ht="12.75">
      <c r="C151" s="325"/>
      <c r="D151" s="325"/>
      <c r="E151" s="330"/>
      <c r="F151" s="325"/>
      <c r="G151" s="325"/>
      <c r="H151" s="330"/>
    </row>
    <row r="152" spans="3:8" ht="12.75">
      <c r="C152" s="325"/>
      <c r="D152" s="325"/>
      <c r="E152" s="330"/>
      <c r="F152" s="325"/>
      <c r="G152" s="325"/>
      <c r="H152" s="330"/>
    </row>
    <row r="153" spans="3:8" ht="12.75">
      <c r="C153" s="325"/>
      <c r="D153" s="325"/>
      <c r="E153" s="330"/>
      <c r="F153" s="325"/>
      <c r="G153" s="325"/>
      <c r="H153" s="330"/>
    </row>
    <row r="154" spans="3:8" ht="12.75">
      <c r="C154" s="325"/>
      <c r="D154" s="325"/>
      <c r="E154" s="330"/>
      <c r="F154" s="325"/>
      <c r="G154" s="325"/>
      <c r="H154" s="330"/>
    </row>
    <row r="155" spans="3:8" ht="12.75">
      <c r="C155" s="325"/>
      <c r="D155" s="325"/>
      <c r="E155" s="330"/>
      <c r="F155" s="325"/>
      <c r="G155" s="325"/>
      <c r="H155" s="330"/>
    </row>
    <row r="156" spans="3:8" ht="12.75">
      <c r="C156" s="325"/>
      <c r="D156" s="325"/>
      <c r="E156" s="330"/>
      <c r="F156" s="325"/>
      <c r="G156" s="325"/>
      <c r="H156" s="330"/>
    </row>
    <row r="157" spans="3:8" ht="12.75">
      <c r="C157" s="325"/>
      <c r="D157" s="325"/>
      <c r="E157" s="330"/>
      <c r="F157" s="325"/>
      <c r="G157" s="325"/>
      <c r="H157" s="330"/>
    </row>
    <row r="158" spans="3:8" ht="12.75">
      <c r="C158" s="325"/>
      <c r="D158" s="325"/>
      <c r="E158" s="330"/>
      <c r="F158" s="325"/>
      <c r="G158" s="325"/>
      <c r="H158" s="330"/>
    </row>
    <row r="159" spans="3:8" ht="12.75">
      <c r="C159" s="325"/>
      <c r="D159" s="325"/>
      <c r="E159" s="330"/>
      <c r="F159" s="325"/>
      <c r="G159" s="325"/>
      <c r="H159" s="330"/>
    </row>
    <row r="160" spans="3:8" ht="12.75">
      <c r="C160" s="325"/>
      <c r="D160" s="325"/>
      <c r="E160" s="330"/>
      <c r="F160" s="325"/>
      <c r="G160" s="325"/>
      <c r="H160" s="330"/>
    </row>
    <row r="161" spans="3:8" ht="12.75">
      <c r="C161" s="325"/>
      <c r="D161" s="325"/>
      <c r="E161" s="330"/>
      <c r="F161" s="325"/>
      <c r="G161" s="325"/>
      <c r="H161" s="330"/>
    </row>
    <row r="162" spans="3:8" ht="12.75">
      <c r="C162" s="325"/>
      <c r="D162" s="325"/>
      <c r="E162" s="330"/>
      <c r="F162" s="325"/>
      <c r="G162" s="325"/>
      <c r="H162" s="330"/>
    </row>
    <row r="163" spans="3:8" ht="12.75">
      <c r="C163" s="325"/>
      <c r="D163" s="325"/>
      <c r="E163" s="330"/>
      <c r="F163" s="325"/>
      <c r="G163" s="325"/>
      <c r="H163" s="330"/>
    </row>
    <row r="164" spans="3:8" ht="12.75">
      <c r="C164" s="325"/>
      <c r="D164" s="325"/>
      <c r="E164" s="330"/>
      <c r="F164" s="325"/>
      <c r="G164" s="325"/>
      <c r="H164" s="330"/>
    </row>
    <row r="165" spans="3:8" ht="12.75">
      <c r="C165" s="325"/>
      <c r="D165" s="325"/>
      <c r="E165" s="330"/>
      <c r="F165" s="325"/>
      <c r="G165" s="325"/>
      <c r="H165" s="330"/>
    </row>
    <row r="166" spans="3:8" ht="12.75">
      <c r="C166" s="325"/>
      <c r="D166" s="325"/>
      <c r="E166" s="330"/>
      <c r="F166" s="325"/>
      <c r="G166" s="325"/>
      <c r="H166" s="330"/>
    </row>
    <row r="167" spans="3:8" ht="12.75">
      <c r="C167" s="325"/>
      <c r="D167" s="325"/>
      <c r="E167" s="330"/>
      <c r="F167" s="325"/>
      <c r="G167" s="325"/>
      <c r="H167" s="330"/>
    </row>
    <row r="168" spans="3:8" ht="12.75">
      <c r="C168" s="325"/>
      <c r="D168" s="325"/>
      <c r="E168" s="330"/>
      <c r="F168" s="325"/>
      <c r="G168" s="325"/>
      <c r="H168" s="330"/>
    </row>
    <row r="169" spans="3:8" ht="12.75">
      <c r="C169" s="325"/>
      <c r="D169" s="325"/>
      <c r="E169" s="330"/>
      <c r="F169" s="325"/>
      <c r="G169" s="325"/>
      <c r="H169" s="330"/>
    </row>
    <row r="170" spans="3:8" ht="12.75">
      <c r="C170" s="325"/>
      <c r="D170" s="325"/>
      <c r="E170" s="330"/>
      <c r="F170" s="325"/>
      <c r="G170" s="325"/>
      <c r="H170" s="330"/>
    </row>
    <row r="171" spans="3:8" ht="12.75">
      <c r="C171" s="325"/>
      <c r="D171" s="325"/>
      <c r="E171" s="330"/>
      <c r="F171" s="325"/>
      <c r="G171" s="325"/>
      <c r="H171" s="330"/>
    </row>
    <row r="172" spans="3:8" ht="12.75">
      <c r="C172" s="325"/>
      <c r="D172" s="325"/>
      <c r="E172" s="330"/>
      <c r="F172" s="325"/>
      <c r="G172" s="325"/>
      <c r="H172" s="330"/>
    </row>
    <row r="173" spans="3:8" ht="12.75">
      <c r="C173" s="325"/>
      <c r="D173" s="325"/>
      <c r="E173" s="330"/>
      <c r="F173" s="325"/>
      <c r="G173" s="325"/>
      <c r="H173" s="330"/>
    </row>
    <row r="174" spans="3:8" ht="12.75">
      <c r="C174" s="325"/>
      <c r="D174" s="325"/>
      <c r="E174" s="330"/>
      <c r="F174" s="325"/>
      <c r="G174" s="325"/>
      <c r="H174" s="330"/>
    </row>
    <row r="175" spans="3:8" ht="12.75">
      <c r="C175" s="325"/>
      <c r="D175" s="325"/>
      <c r="E175" s="330"/>
      <c r="F175" s="325"/>
      <c r="G175" s="325"/>
      <c r="H175" s="330"/>
    </row>
    <row r="176" spans="3:8" ht="12.75">
      <c r="C176" s="325"/>
      <c r="D176" s="325"/>
      <c r="E176" s="330"/>
      <c r="F176" s="325"/>
      <c r="G176" s="325"/>
      <c r="H176" s="330"/>
    </row>
    <row r="177" spans="3:8" ht="12.75">
      <c r="C177" s="325"/>
      <c r="D177" s="325"/>
      <c r="E177" s="330"/>
      <c r="F177" s="325"/>
      <c r="G177" s="325"/>
      <c r="H177" s="330"/>
    </row>
    <row r="178" spans="3:8" ht="12.75">
      <c r="C178" s="325"/>
      <c r="D178" s="325"/>
      <c r="E178" s="330"/>
      <c r="F178" s="325"/>
      <c r="G178" s="325"/>
      <c r="H178" s="330"/>
    </row>
    <row r="179" spans="3:8" ht="12.75">
      <c r="C179" s="325"/>
      <c r="D179" s="325"/>
      <c r="E179" s="330"/>
      <c r="F179" s="325"/>
      <c r="G179" s="325"/>
      <c r="H179" s="330"/>
    </row>
    <row r="180" spans="3:8" ht="12.75">
      <c r="C180" s="325"/>
      <c r="D180" s="325"/>
      <c r="E180" s="330"/>
      <c r="F180" s="325"/>
      <c r="G180" s="325"/>
      <c r="H180" s="330"/>
    </row>
    <row r="181" spans="3:8" ht="12.75">
      <c r="C181" s="325"/>
      <c r="D181" s="325"/>
      <c r="E181" s="330"/>
      <c r="F181" s="325"/>
      <c r="G181" s="325"/>
      <c r="H181" s="330"/>
    </row>
    <row r="182" spans="3:8" ht="12.75">
      <c r="C182" s="325"/>
      <c r="D182" s="325"/>
      <c r="E182" s="330"/>
      <c r="F182" s="325"/>
      <c r="G182" s="325"/>
      <c r="H182" s="330"/>
    </row>
    <row r="183" spans="3:8" ht="12.75">
      <c r="C183" s="325"/>
      <c r="D183" s="325"/>
      <c r="E183" s="330"/>
      <c r="F183" s="325"/>
      <c r="G183" s="325"/>
      <c r="H183" s="330"/>
    </row>
    <row r="184" spans="3:8" ht="12.75">
      <c r="C184" s="325"/>
      <c r="D184" s="325"/>
      <c r="E184" s="330"/>
      <c r="F184" s="325"/>
      <c r="G184" s="325"/>
      <c r="H184" s="330"/>
    </row>
    <row r="185" spans="3:8" ht="12.75">
      <c r="C185" s="325"/>
      <c r="D185" s="325"/>
      <c r="E185" s="330"/>
      <c r="F185" s="325"/>
      <c r="G185" s="325"/>
      <c r="H185" s="330"/>
    </row>
    <row r="186" spans="3:8" ht="12.75">
      <c r="C186" s="325"/>
      <c r="D186" s="325"/>
      <c r="E186" s="330"/>
      <c r="F186" s="325"/>
      <c r="G186" s="325"/>
      <c r="H186" s="330"/>
    </row>
    <row r="187" spans="3:8" ht="12.75">
      <c r="C187" s="325"/>
      <c r="D187" s="325"/>
      <c r="E187" s="330"/>
      <c r="F187" s="325"/>
      <c r="G187" s="325"/>
      <c r="H187" s="330"/>
    </row>
    <row r="188" spans="3:8" ht="12.75">
      <c r="C188" s="325"/>
      <c r="D188" s="325"/>
      <c r="E188" s="330"/>
      <c r="F188" s="325"/>
      <c r="G188" s="325"/>
      <c r="H188" s="330"/>
    </row>
    <row r="189" spans="3:8" ht="12.75">
      <c r="C189" s="325"/>
      <c r="D189" s="325"/>
      <c r="E189" s="330"/>
      <c r="F189" s="325"/>
      <c r="G189" s="325"/>
      <c r="H189" s="330"/>
    </row>
    <row r="190" spans="3:8" ht="12.75">
      <c r="C190" s="325"/>
      <c r="D190" s="325"/>
      <c r="E190" s="330"/>
      <c r="F190" s="325"/>
      <c r="G190" s="325"/>
      <c r="H190" s="330"/>
    </row>
    <row r="191" spans="3:8" ht="12.75">
      <c r="C191" s="325"/>
      <c r="D191" s="325"/>
      <c r="E191" s="330"/>
      <c r="F191" s="325"/>
      <c r="G191" s="325"/>
      <c r="H191" s="330"/>
    </row>
    <row r="192" spans="3:8" ht="12.75">
      <c r="C192" s="325"/>
      <c r="D192" s="325"/>
      <c r="E192" s="330"/>
      <c r="F192" s="325"/>
      <c r="G192" s="325"/>
      <c r="H192" s="330"/>
    </row>
    <row r="193" spans="3:8" ht="12.75">
      <c r="C193" s="325"/>
      <c r="D193" s="325"/>
      <c r="E193" s="330"/>
      <c r="F193" s="325"/>
      <c r="G193" s="325"/>
      <c r="H193" s="330"/>
    </row>
    <row r="194" spans="3:8" ht="12.75">
      <c r="C194" s="325"/>
      <c r="D194" s="325"/>
      <c r="E194" s="330"/>
      <c r="F194" s="325"/>
      <c r="G194" s="325"/>
      <c r="H194" s="330"/>
    </row>
    <row r="195" spans="3:8" ht="12.75">
      <c r="C195" s="325"/>
      <c r="D195" s="325"/>
      <c r="E195" s="330"/>
      <c r="F195" s="325"/>
      <c r="G195" s="325"/>
      <c r="H195" s="330"/>
    </row>
    <row r="196" spans="3:8" ht="12.75">
      <c r="C196" s="325"/>
      <c r="D196" s="325"/>
      <c r="E196" s="330"/>
      <c r="F196" s="325"/>
      <c r="G196" s="325"/>
      <c r="H196" s="330"/>
    </row>
    <row r="197" spans="3:8" ht="12.75">
      <c r="C197" s="325"/>
      <c r="D197" s="325"/>
      <c r="E197" s="330"/>
      <c r="F197" s="325"/>
      <c r="G197" s="325"/>
      <c r="H197" s="330"/>
    </row>
    <row r="198" spans="3:8" ht="12.75">
      <c r="C198" s="325"/>
      <c r="D198" s="325"/>
      <c r="E198" s="330"/>
      <c r="F198" s="325"/>
      <c r="G198" s="325"/>
      <c r="H198" s="330"/>
    </row>
    <row r="199" spans="3:8" ht="12.75">
      <c r="C199" s="325"/>
      <c r="D199" s="325"/>
      <c r="E199" s="330"/>
      <c r="F199" s="325"/>
      <c r="G199" s="325"/>
      <c r="H199" s="330"/>
    </row>
    <row r="200" spans="3:8" ht="12.75">
      <c r="C200" s="325"/>
      <c r="D200" s="325"/>
      <c r="E200" s="330"/>
      <c r="F200" s="325"/>
      <c r="G200" s="325"/>
      <c r="H200" s="330"/>
    </row>
    <row r="201" spans="3:8" ht="12.75">
      <c r="C201" s="325"/>
      <c r="D201" s="325"/>
      <c r="E201" s="330"/>
      <c r="F201" s="325"/>
      <c r="G201" s="325"/>
      <c r="H201" s="330"/>
    </row>
    <row r="202" spans="3:8" ht="12.75">
      <c r="C202" s="325"/>
      <c r="D202" s="325"/>
      <c r="E202" s="330"/>
      <c r="F202" s="325"/>
      <c r="G202" s="325"/>
      <c r="H202" s="330"/>
    </row>
    <row r="203" spans="3:8" ht="12.75">
      <c r="C203" s="325"/>
      <c r="D203" s="325"/>
      <c r="E203" s="330"/>
      <c r="F203" s="325"/>
      <c r="G203" s="325"/>
      <c r="H203" s="330"/>
    </row>
    <row r="204" spans="3:8" ht="12.75">
      <c r="C204" s="325"/>
      <c r="D204" s="325"/>
      <c r="E204" s="330"/>
      <c r="F204" s="325"/>
      <c r="G204" s="325"/>
      <c r="H204" s="330"/>
    </row>
    <row r="205" spans="3:8" ht="12.75">
      <c r="C205" s="325"/>
      <c r="D205" s="325"/>
      <c r="E205" s="330"/>
      <c r="F205" s="325"/>
      <c r="G205" s="325"/>
      <c r="H205" s="330"/>
    </row>
    <row r="206" spans="3:8" ht="12.75">
      <c r="C206" s="325"/>
      <c r="D206" s="325"/>
      <c r="E206" s="330"/>
      <c r="F206" s="325"/>
      <c r="G206" s="325"/>
      <c r="H206" s="330"/>
    </row>
    <row r="207" spans="3:8" ht="12.75">
      <c r="C207" s="325"/>
      <c r="D207" s="325"/>
      <c r="E207" s="330"/>
      <c r="F207" s="325"/>
      <c r="G207" s="325"/>
      <c r="H207" s="330"/>
    </row>
    <row r="208" spans="3:8" ht="12.75">
      <c r="C208" s="325"/>
      <c r="D208" s="325"/>
      <c r="E208" s="330"/>
      <c r="F208" s="325"/>
      <c r="G208" s="325"/>
      <c r="H208" s="330"/>
    </row>
    <row r="209" spans="3:8" ht="12.75">
      <c r="C209" s="325"/>
      <c r="D209" s="325"/>
      <c r="E209" s="330"/>
      <c r="F209" s="325"/>
      <c r="G209" s="325"/>
      <c r="H209" s="330"/>
    </row>
    <row r="210" spans="3:8" ht="12.75">
      <c r="C210" s="325"/>
      <c r="D210" s="325"/>
      <c r="E210" s="330"/>
      <c r="F210" s="325"/>
      <c r="G210" s="325"/>
      <c r="H210" s="330"/>
    </row>
    <row r="211" spans="3:8" ht="12.75">
      <c r="C211" s="325"/>
      <c r="D211" s="325"/>
      <c r="E211" s="330"/>
      <c r="F211" s="325"/>
      <c r="G211" s="325"/>
      <c r="H211" s="330"/>
    </row>
    <row r="212" spans="3:8" ht="12.75">
      <c r="C212" s="325"/>
      <c r="D212" s="325"/>
      <c r="E212" s="330"/>
      <c r="F212" s="325"/>
      <c r="G212" s="325"/>
      <c r="H212" s="330"/>
    </row>
    <row r="213" spans="3:8" ht="12.75">
      <c r="C213" s="325"/>
      <c r="D213" s="325"/>
      <c r="E213" s="330"/>
      <c r="F213" s="325"/>
      <c r="G213" s="325"/>
      <c r="H213" s="330"/>
    </row>
    <row r="214" spans="3:8" ht="12.75">
      <c r="C214" s="325"/>
      <c r="D214" s="325"/>
      <c r="E214" s="330"/>
      <c r="F214" s="325"/>
      <c r="G214" s="325"/>
      <c r="H214" s="330"/>
    </row>
    <row r="215" spans="3:8" ht="12.75">
      <c r="C215" s="325"/>
      <c r="D215" s="325"/>
      <c r="E215" s="330"/>
      <c r="F215" s="325"/>
      <c r="G215" s="325"/>
      <c r="H215" s="330"/>
    </row>
    <row r="216" spans="3:8" ht="12.75">
      <c r="C216" s="325"/>
      <c r="D216" s="325"/>
      <c r="E216" s="330"/>
      <c r="F216" s="325"/>
      <c r="G216" s="325"/>
      <c r="H216" s="330"/>
    </row>
    <row r="217" spans="3:8" ht="12.75">
      <c r="C217" s="325"/>
      <c r="D217" s="325"/>
      <c r="E217" s="330"/>
      <c r="F217" s="325"/>
      <c r="G217" s="325"/>
      <c r="H217" s="330"/>
    </row>
    <row r="218" spans="3:8" ht="12.75">
      <c r="C218" s="325"/>
      <c r="D218" s="325"/>
      <c r="E218" s="330"/>
      <c r="F218" s="325"/>
      <c r="G218" s="325"/>
      <c r="H218" s="330"/>
    </row>
    <row r="219" spans="3:8" ht="12.75">
      <c r="C219" s="325"/>
      <c r="D219" s="325"/>
      <c r="E219" s="330"/>
      <c r="F219" s="325"/>
      <c r="G219" s="325"/>
      <c r="H219" s="330"/>
    </row>
    <row r="220" spans="3:8" ht="12.75">
      <c r="C220" s="325"/>
      <c r="D220" s="325"/>
      <c r="E220" s="330"/>
      <c r="F220" s="325"/>
      <c r="G220" s="325"/>
      <c r="H220" s="330"/>
    </row>
    <row r="221" spans="3:8" ht="12.75">
      <c r="C221" s="325"/>
      <c r="D221" s="325"/>
      <c r="E221" s="330"/>
      <c r="F221" s="325"/>
      <c r="G221" s="325"/>
      <c r="H221" s="330"/>
    </row>
    <row r="222" spans="3:8" ht="12.75">
      <c r="C222" s="325"/>
      <c r="D222" s="325"/>
      <c r="E222" s="330"/>
      <c r="F222" s="325"/>
      <c r="G222" s="325"/>
      <c r="H222" s="330"/>
    </row>
    <row r="223" spans="3:8" ht="12.75">
      <c r="C223" s="325"/>
      <c r="D223" s="325"/>
      <c r="E223" s="330"/>
      <c r="F223" s="325"/>
      <c r="G223" s="325"/>
      <c r="H223" s="330"/>
    </row>
    <row r="224" spans="3:8" ht="12.75">
      <c r="C224" s="325"/>
      <c r="D224" s="325"/>
      <c r="E224" s="330"/>
      <c r="F224" s="325"/>
      <c r="G224" s="325"/>
      <c r="H224" s="330"/>
    </row>
    <row r="225" spans="3:8" ht="12.75">
      <c r="C225" s="325"/>
      <c r="D225" s="325"/>
      <c r="E225" s="330"/>
      <c r="F225" s="325"/>
      <c r="G225" s="325"/>
      <c r="H225" s="330"/>
    </row>
    <row r="226" spans="3:8" ht="12.75">
      <c r="C226" s="325"/>
      <c r="D226" s="325"/>
      <c r="E226" s="330"/>
      <c r="F226" s="325"/>
      <c r="G226" s="325"/>
      <c r="H226" s="330"/>
    </row>
    <row r="227" spans="3:8" ht="12.75">
      <c r="C227" s="325"/>
      <c r="D227" s="325"/>
      <c r="E227" s="330"/>
      <c r="F227" s="325"/>
      <c r="G227" s="325"/>
      <c r="H227" s="330"/>
    </row>
    <row r="228" spans="3:8" ht="12.75">
      <c r="C228" s="325"/>
      <c r="D228" s="325"/>
      <c r="E228" s="330"/>
      <c r="F228" s="325"/>
      <c r="G228" s="325"/>
      <c r="H228" s="330"/>
    </row>
    <row r="229" spans="3:8" ht="12.75">
      <c r="C229" s="325"/>
      <c r="D229" s="325"/>
      <c r="E229" s="330"/>
      <c r="F229" s="325"/>
      <c r="G229" s="325"/>
      <c r="H229" s="330"/>
    </row>
    <row r="230" spans="3:8" ht="12.75">
      <c r="C230" s="325"/>
      <c r="D230" s="325"/>
      <c r="E230" s="330"/>
      <c r="F230" s="325"/>
      <c r="G230" s="325"/>
      <c r="H230" s="330"/>
    </row>
    <row r="231" spans="3:8" ht="12.75">
      <c r="C231" s="325"/>
      <c r="D231" s="325"/>
      <c r="E231" s="330"/>
      <c r="F231" s="325"/>
      <c r="G231" s="325"/>
      <c r="H231" s="330"/>
    </row>
    <row r="232" spans="3:8" ht="12.75">
      <c r="C232" s="325"/>
      <c r="D232" s="325"/>
      <c r="E232" s="330"/>
      <c r="F232" s="325"/>
      <c r="G232" s="325"/>
      <c r="H232" s="330"/>
    </row>
    <row r="233" spans="3:8" ht="12.75">
      <c r="C233" s="325"/>
      <c r="D233" s="325"/>
      <c r="E233" s="330"/>
      <c r="F233" s="325"/>
      <c r="G233" s="325"/>
      <c r="H233" s="330"/>
    </row>
    <row r="234" spans="3:8" ht="12.75">
      <c r="C234" s="325"/>
      <c r="D234" s="325"/>
      <c r="E234" s="330"/>
      <c r="F234" s="325"/>
      <c r="G234" s="325"/>
      <c r="H234" s="330"/>
    </row>
    <row r="235" spans="3:8" ht="12.75">
      <c r="C235" s="325"/>
      <c r="D235" s="325"/>
      <c r="E235" s="330"/>
      <c r="F235" s="325"/>
      <c r="G235" s="325"/>
      <c r="H235" s="330"/>
    </row>
    <row r="236" spans="3:8" ht="12.75">
      <c r="C236" s="325"/>
      <c r="D236" s="325"/>
      <c r="E236" s="330"/>
      <c r="F236" s="325"/>
      <c r="G236" s="325"/>
      <c r="H236" s="330"/>
    </row>
  </sheetData>
  <sheetProtection/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15" t="s">
        <v>231</v>
      </c>
      <c r="C1" s="416"/>
      <c r="D1" s="417"/>
      <c r="E1" s="415" t="s">
        <v>237</v>
      </c>
      <c r="F1" s="416"/>
      <c r="G1" s="417"/>
      <c r="H1" s="416" t="s">
        <v>233</v>
      </c>
      <c r="I1" s="416"/>
      <c r="J1" s="417"/>
      <c r="K1" s="415" t="s">
        <v>234</v>
      </c>
      <c r="L1" s="416"/>
      <c r="M1" s="416"/>
      <c r="N1" s="415" t="s">
        <v>238</v>
      </c>
      <c r="O1" s="416"/>
      <c r="P1" s="417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18" t="s">
        <v>231</v>
      </c>
      <c r="C10" s="419"/>
      <c r="D10" s="420"/>
      <c r="E10" s="418" t="s">
        <v>232</v>
      </c>
      <c r="F10" s="419"/>
      <c r="G10" s="420"/>
      <c r="H10" s="418"/>
      <c r="I10" s="419"/>
      <c r="J10" s="420"/>
      <c r="K10" s="418"/>
      <c r="L10" s="419"/>
      <c r="M10" s="420"/>
      <c r="N10" s="418"/>
      <c r="O10" s="419"/>
      <c r="P10" s="420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</cp:lastModifiedBy>
  <cp:lastPrinted>2013-02-06T09:51:35Z</cp:lastPrinted>
  <dcterms:created xsi:type="dcterms:W3CDTF">2000-04-06T09:46:24Z</dcterms:created>
  <dcterms:modified xsi:type="dcterms:W3CDTF">2013-11-12T13:23:28Z</dcterms:modified>
  <cp:category/>
  <cp:version/>
  <cp:contentType/>
  <cp:contentStatus/>
</cp:coreProperties>
</file>